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MA-CPPP\"/>
    </mc:Choice>
  </mc:AlternateContent>
  <xr:revisionPtr revIDLastSave="0" documentId="8_{55DA613C-66F4-482E-A2CC-983A2B0B54B7}" xr6:coauthVersionLast="47" xr6:coauthVersionMax="47" xr10:uidLastSave="{00000000-0000-0000-0000-000000000000}"/>
  <bookViews>
    <workbookView xWindow="32085" yWindow="1170" windowWidth="21600" windowHeight="11385" xr2:uid="{41A1BFB6-A13A-4292-88CE-36DCC3A82F98}"/>
  </bookViews>
  <sheets>
    <sheet name="SUMMARY" sheetId="8" r:id="rId1"/>
    <sheet name="FY 2026 CPPP Pending Projects" sheetId="7" r:id="rId2"/>
  </sheets>
  <externalReferences>
    <externalReference r:id="rId3"/>
  </externalReferences>
  <definedNames>
    <definedName name="_xlnm._FilterDatabase" localSheetId="1" hidden="1">'FY 2026 CPPP Pending Projects'!$A$1:$P$1432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8" l="1"/>
  <c r="F21" i="8"/>
  <c r="F20" i="8"/>
  <c r="F19" i="8"/>
  <c r="F18" i="8"/>
  <c r="I1442" i="7"/>
  <c r="F1442" i="7"/>
  <c r="E1442" i="7"/>
  <c r="C1442" i="7"/>
  <c r="B1442" i="7"/>
  <c r="O1439" i="7"/>
  <c r="I1439" i="7"/>
  <c r="K1438" i="7"/>
  <c r="L1436" i="7"/>
  <c r="K1435" i="7"/>
  <c r="L1431" i="7" s="1"/>
  <c r="K1430" i="7"/>
  <c r="L1426" i="7" s="1"/>
  <c r="K1425" i="7"/>
  <c r="K1409" i="7"/>
  <c r="K1407" i="7"/>
  <c r="L1401" i="7"/>
  <c r="K1400" i="7"/>
  <c r="K1398" i="7"/>
  <c r="L1393" i="7" s="1"/>
  <c r="K1392" i="7"/>
  <c r="L1384" i="7" s="1"/>
  <c r="K1382" i="7"/>
  <c r="L1376" i="7" s="1"/>
  <c r="K1375" i="7"/>
  <c r="L1362" i="7"/>
  <c r="N1361" i="7"/>
  <c r="K1361" i="7"/>
  <c r="K1360" i="7"/>
  <c r="K1355" i="7"/>
  <c r="K1352" i="7"/>
  <c r="K1348" i="7"/>
  <c r="N1346" i="7"/>
  <c r="K1346" i="7"/>
  <c r="K1343" i="7"/>
  <c r="K1341" i="7"/>
  <c r="K1337" i="7"/>
  <c r="K1334" i="7"/>
  <c r="K1328" i="7"/>
  <c r="L1325" i="7"/>
  <c r="K1324" i="7"/>
  <c r="K1323" i="7"/>
  <c r="L1272" i="7" s="1"/>
  <c r="K1320" i="7"/>
  <c r="K1270" i="7"/>
  <c r="L1266" i="7" s="1"/>
  <c r="K1265" i="7"/>
  <c r="K1256" i="7"/>
  <c r="L1254" i="7"/>
  <c r="K1253" i="7"/>
  <c r="K1183" i="7"/>
  <c r="L1179" i="7"/>
  <c r="K1178" i="7"/>
  <c r="L1175" i="7" s="1"/>
  <c r="K1174" i="7"/>
  <c r="L1162" i="7" s="1"/>
  <c r="K1170" i="7"/>
  <c r="K1161" i="7"/>
  <c r="L1154" i="7"/>
  <c r="K1153" i="7"/>
  <c r="K1140" i="7"/>
  <c r="L1128" i="7" s="1"/>
  <c r="K1127" i="7"/>
  <c r="L1120" i="7"/>
  <c r="K1119" i="7"/>
  <c r="L1100" i="7" s="1"/>
  <c r="K1099" i="7"/>
  <c r="K1095" i="7"/>
  <c r="K1091" i="7"/>
  <c r="K1089" i="7"/>
  <c r="K1088" i="7"/>
  <c r="K1084" i="7"/>
  <c r="L1081" i="7"/>
  <c r="K1079" i="7"/>
  <c r="K1065" i="7"/>
  <c r="K1052" i="7"/>
  <c r="L1046" i="7" s="1"/>
  <c r="K1045" i="7"/>
  <c r="L1039" i="7" s="1"/>
  <c r="K1038" i="7"/>
  <c r="K1036" i="7"/>
  <c r="K1034" i="7"/>
  <c r="L1028" i="7" s="1"/>
  <c r="K1027" i="7"/>
  <c r="K1016" i="7"/>
  <c r="K1012" i="7"/>
  <c r="K1011" i="7"/>
  <c r="K1009" i="7"/>
  <c r="L1007" i="7" s="1"/>
  <c r="K1006" i="7"/>
  <c r="K999" i="7"/>
  <c r="L997" i="7" s="1"/>
  <c r="K996" i="7"/>
  <c r="L990" i="7" s="1"/>
  <c r="K989" i="7"/>
  <c r="L985" i="7" s="1"/>
  <c r="K984" i="7"/>
  <c r="K982" i="7"/>
  <c r="L957" i="7"/>
  <c r="K955" i="7"/>
  <c r="K943" i="7"/>
  <c r="L941" i="7" s="1"/>
  <c r="K940" i="7"/>
  <c r="K936" i="7"/>
  <c r="K924" i="7"/>
  <c r="K913" i="7"/>
  <c r="L903" i="7"/>
  <c r="K902" i="7"/>
  <c r="K892" i="7"/>
  <c r="K890" i="7"/>
  <c r="K883" i="7"/>
  <c r="K879" i="7"/>
  <c r="K869" i="7"/>
  <c r="L865" i="7" s="1"/>
  <c r="K864" i="7"/>
  <c r="K861" i="7"/>
  <c r="K854" i="7"/>
  <c r="K849" i="7"/>
  <c r="K847" i="7"/>
  <c r="L839" i="7" s="1"/>
  <c r="K838" i="7"/>
  <c r="K835" i="7"/>
  <c r="L831" i="7"/>
  <c r="K830" i="7"/>
  <c r="K828" i="7"/>
  <c r="K811" i="7"/>
  <c r="K808" i="7"/>
  <c r="K806" i="7"/>
  <c r="K805" i="7"/>
  <c r="K803" i="7"/>
  <c r="K801" i="7"/>
  <c r="K800" i="7"/>
  <c r="K798" i="7"/>
  <c r="K795" i="7"/>
  <c r="K793" i="7"/>
  <c r="L788" i="7"/>
  <c r="K787" i="7"/>
  <c r="L783" i="7" s="1"/>
  <c r="K782" i="7"/>
  <c r="K777" i="7"/>
  <c r="K776" i="7"/>
  <c r="K774" i="7"/>
  <c r="L771" i="7"/>
  <c r="K770" i="7"/>
  <c r="K768" i="7"/>
  <c r="K762" i="7"/>
  <c r="K729" i="7"/>
  <c r="K723" i="7"/>
  <c r="K722" i="7"/>
  <c r="L717" i="7"/>
  <c r="N716" i="7"/>
  <c r="K716" i="7"/>
  <c r="L708" i="7" s="1"/>
  <c r="N712" i="7"/>
  <c r="K712" i="7"/>
  <c r="N707" i="7"/>
  <c r="K707" i="7"/>
  <c r="K706" i="7"/>
  <c r="L705" i="7"/>
  <c r="K703" i="7"/>
  <c r="L701" i="7" s="1"/>
  <c r="K700" i="7"/>
  <c r="K696" i="7"/>
  <c r="L693" i="7" s="1"/>
  <c r="K694" i="7"/>
  <c r="N692" i="7"/>
  <c r="K692" i="7"/>
  <c r="K688" i="7"/>
  <c r="L685" i="7" s="1"/>
  <c r="K684" i="7"/>
  <c r="K683" i="7"/>
  <c r="K681" i="7"/>
  <c r="K680" i="7"/>
  <c r="K679" i="7"/>
  <c r="K676" i="7"/>
  <c r="K672" i="7"/>
  <c r="K671" i="7"/>
  <c r="K668" i="7"/>
  <c r="K665" i="7"/>
  <c r="K663" i="7"/>
  <c r="L655" i="7"/>
  <c r="K654" i="7"/>
  <c r="K642" i="7"/>
  <c r="K640" i="7"/>
  <c r="L639" i="7"/>
  <c r="K638" i="7"/>
  <c r="L628" i="7"/>
  <c r="K627" i="7"/>
  <c r="L622" i="7"/>
  <c r="K621" i="7"/>
  <c r="K620" i="7"/>
  <c r="K617" i="7"/>
  <c r="K616" i="7"/>
  <c r="K614" i="7"/>
  <c r="K611" i="7"/>
  <c r="K610" i="7"/>
  <c r="K606" i="7"/>
  <c r="K601" i="7"/>
  <c r="L588" i="7"/>
  <c r="K587" i="7"/>
  <c r="K586" i="7"/>
  <c r="L585" i="7"/>
  <c r="K583" i="7"/>
  <c r="L582" i="7"/>
  <c r="N581" i="7"/>
  <c r="K581" i="7"/>
  <c r="L575" i="7"/>
  <c r="K574" i="7"/>
  <c r="L572" i="7"/>
  <c r="K571" i="7"/>
  <c r="K565" i="7"/>
  <c r="K562" i="7"/>
  <c r="L560" i="7"/>
  <c r="K559" i="7"/>
  <c r="K554" i="7"/>
  <c r="K549" i="7"/>
  <c r="L546" i="7"/>
  <c r="K544" i="7"/>
  <c r="K541" i="7"/>
  <c r="K532" i="7"/>
  <c r="K529" i="7"/>
  <c r="K527" i="7"/>
  <c r="K516" i="7"/>
  <c r="L512" i="7" s="1"/>
  <c r="K511" i="7"/>
  <c r="L510" i="7" s="1"/>
  <c r="K508" i="7"/>
  <c r="K502" i="7"/>
  <c r="N498" i="7"/>
  <c r="K498" i="7"/>
  <c r="K495" i="7"/>
  <c r="K490" i="7"/>
  <c r="K489" i="7"/>
  <c r="K479" i="7"/>
  <c r="L477" i="7"/>
  <c r="K476" i="7"/>
  <c r="L471" i="7" s="1"/>
  <c r="K470" i="7"/>
  <c r="K456" i="7"/>
  <c r="K451" i="7"/>
  <c r="K447" i="7"/>
  <c r="K442" i="7"/>
  <c r="K434" i="7"/>
  <c r="K426" i="7"/>
  <c r="K417" i="7"/>
  <c r="L416" i="7"/>
  <c r="K415" i="7"/>
  <c r="K412" i="7"/>
  <c r="L409" i="7"/>
  <c r="K408" i="7"/>
  <c r="K406" i="7"/>
  <c r="K404" i="7"/>
  <c r="K401" i="7"/>
  <c r="K397" i="7"/>
  <c r="L396" i="7"/>
  <c r="K395" i="7"/>
  <c r="L386" i="7"/>
  <c r="K385" i="7"/>
  <c r="K381" i="7"/>
  <c r="L375" i="7"/>
  <c r="K374" i="7"/>
  <c r="K370" i="7"/>
  <c r="L367" i="7" s="1"/>
  <c r="K366" i="7"/>
  <c r="L363" i="7" s="1"/>
  <c r="K362" i="7"/>
  <c r="L360" i="7"/>
  <c r="K359" i="7"/>
  <c r="K356" i="7"/>
  <c r="L351" i="7"/>
  <c r="K350" i="7"/>
  <c r="K327" i="7"/>
  <c r="K320" i="7"/>
  <c r="L308" i="7"/>
  <c r="N307" i="7"/>
  <c r="K307" i="7"/>
  <c r="K303" i="7"/>
  <c r="K295" i="7"/>
  <c r="L291" i="7"/>
  <c r="K290" i="7"/>
  <c r="K286" i="7"/>
  <c r="K281" i="7"/>
  <c r="K272" i="7"/>
  <c r="K264" i="7"/>
  <c r="L260" i="7"/>
  <c r="K259" i="7"/>
  <c r="L248" i="7" s="1"/>
  <c r="K247" i="7"/>
  <c r="K238" i="7"/>
  <c r="K237" i="7"/>
  <c r="K233" i="7"/>
  <c r="K206" i="7"/>
  <c r="K197" i="7"/>
  <c r="L194" i="7" s="1"/>
  <c r="K193" i="7"/>
  <c r="L191" i="7" s="1"/>
  <c r="K190" i="7"/>
  <c r="L188" i="7" s="1"/>
  <c r="N187" i="7"/>
  <c r="K187" i="7"/>
  <c r="K171" i="7"/>
  <c r="K168" i="7"/>
  <c r="K166" i="7"/>
  <c r="L164" i="7" s="1"/>
  <c r="K163" i="7"/>
  <c r="K157" i="7"/>
  <c r="K147" i="7"/>
  <c r="L143" i="7" s="1"/>
  <c r="K142" i="7"/>
  <c r="L135" i="7" s="1"/>
  <c r="K137" i="7"/>
  <c r="K136" i="7"/>
  <c r="K132" i="7"/>
  <c r="K130" i="7"/>
  <c r="K126" i="7"/>
  <c r="K124" i="7"/>
  <c r="K122" i="7"/>
  <c r="L108" i="7" s="1"/>
  <c r="K107" i="7"/>
  <c r="L98" i="7"/>
  <c r="K97" i="7"/>
  <c r="K96" i="7"/>
  <c r="K90" i="7"/>
  <c r="L87" i="7"/>
  <c r="K86" i="7"/>
  <c r="L76" i="7" s="1"/>
  <c r="K81" i="7"/>
  <c r="K80" i="7"/>
  <c r="K75" i="7"/>
  <c r="N70" i="7"/>
  <c r="K70" i="7"/>
  <c r="L65" i="7"/>
  <c r="K64" i="7"/>
  <c r="K43" i="7"/>
  <c r="L37" i="7"/>
  <c r="K36" i="7"/>
  <c r="N35" i="7"/>
  <c r="K35" i="7"/>
  <c r="K22" i="7"/>
  <c r="L7" i="7"/>
  <c r="K6" i="7"/>
  <c r="L3" i="7" s="1"/>
  <c r="L775" i="7" l="1"/>
  <c r="L813" i="7"/>
  <c r="M812" i="7" s="1"/>
  <c r="L198" i="7"/>
  <c r="L799" i="7"/>
  <c r="L855" i="7"/>
  <c r="L1347" i="7"/>
  <c r="L480" i="7"/>
  <c r="L550" i="7"/>
  <c r="L1356" i="7"/>
  <c r="M545" i="7"/>
  <c r="L848" i="7"/>
  <c r="L448" i="7"/>
  <c r="L804" i="7"/>
  <c r="L149" i="7"/>
  <c r="L666" i="7"/>
  <c r="L127" i="7"/>
  <c r="L499" i="7"/>
  <c r="L123" i="7"/>
  <c r="M2" i="7" s="1"/>
  <c r="L322" i="7"/>
  <c r="M321" i="7" s="1"/>
  <c r="L528" i="7"/>
  <c r="L763" i="7"/>
  <c r="L914" i="7"/>
  <c r="L1342" i="7"/>
  <c r="L1408" i="7"/>
  <c r="M1383" i="7" s="1"/>
  <c r="L491" i="7"/>
  <c r="L1035" i="7"/>
  <c r="K1439" i="7"/>
  <c r="L1010" i="7"/>
  <c r="L1335" i="7"/>
  <c r="M1271" i="7" s="1"/>
  <c r="L428" i="7"/>
  <c r="L282" i="7"/>
  <c r="M148" i="7" s="1"/>
  <c r="L533" i="7"/>
  <c r="L602" i="7"/>
  <c r="L724" i="7"/>
  <c r="M704" i="7" s="1"/>
  <c r="L870" i="7"/>
  <c r="K1442" i="7"/>
  <c r="M956" i="7"/>
  <c r="M1080" i="7"/>
  <c r="M584" i="7"/>
  <c r="N1439" i="7"/>
  <c r="M427" i="7" l="1"/>
  <c r="M1439" i="7"/>
  <c r="L1439" i="7"/>
  <c r="F23" i="8" l="1"/>
  <c r="F22" i="8"/>
</calcChain>
</file>

<file path=xl/sharedStrings.xml><?xml version="1.0" encoding="utf-8"?>
<sst xmlns="http://schemas.openxmlformats.org/spreadsheetml/2006/main" count="6839" uniqueCount="2664">
  <si>
    <t>COUNTY</t>
  </si>
  <si>
    <t>County  Total</t>
  </si>
  <si>
    <t>ADAIR COUNTY</t>
  </si>
  <si>
    <t>ALLEN</t>
  </si>
  <si>
    <t>ANDERSON COUNTY</t>
  </si>
  <si>
    <t>BALLARD</t>
  </si>
  <si>
    <t>BARREN</t>
  </si>
  <si>
    <t>BATH</t>
  </si>
  <si>
    <t>BELL</t>
  </si>
  <si>
    <t>BOONE COUNTY</t>
  </si>
  <si>
    <t>BOURBON COUNTY</t>
  </si>
  <si>
    <t>BOYD</t>
  </si>
  <si>
    <t>BOYLE COUNTY</t>
  </si>
  <si>
    <t>BRACKEN COUNTY</t>
  </si>
  <si>
    <t>BREATHITT COUNTY</t>
  </si>
  <si>
    <t>BRECKINRIDGE</t>
  </si>
  <si>
    <t>BULLITT COUNTY</t>
  </si>
  <si>
    <t>BUTLER</t>
  </si>
  <si>
    <t xml:space="preserve">Total Projects Processed </t>
  </si>
  <si>
    <t>CALDWELL</t>
  </si>
  <si>
    <t>Total Projects Pending &amp; Eligible</t>
  </si>
  <si>
    <t>CALLOWAY</t>
  </si>
  <si>
    <t>Total Projects Non-eligible</t>
  </si>
  <si>
    <t>CAMPBELL COUNTY</t>
  </si>
  <si>
    <t>Total Projects Pending Evaluation</t>
  </si>
  <si>
    <t>CARLISLE</t>
  </si>
  <si>
    <t>Projects Ranking 10</t>
  </si>
  <si>
    <t>CARROLL</t>
  </si>
  <si>
    <t>Projects Ranking 9</t>
  </si>
  <si>
    <t>CARTER</t>
  </si>
  <si>
    <t>Projects Ranking 8</t>
  </si>
  <si>
    <t>CASEY COUNTY</t>
  </si>
  <si>
    <t>Projects Ranking 0</t>
  </si>
  <si>
    <t>CHRISTIAN</t>
  </si>
  <si>
    <t>CLARK COUNTY</t>
  </si>
  <si>
    <t>CLAY</t>
  </si>
  <si>
    <t>CLINTON COUNTY</t>
  </si>
  <si>
    <t>CRITTENDEN</t>
  </si>
  <si>
    <t xml:space="preserve">CUMBERLAND </t>
  </si>
  <si>
    <t>DAVIESS COUNTY</t>
  </si>
  <si>
    <t>EDMONSON</t>
  </si>
  <si>
    <t>ELLIOTT COUNTY</t>
  </si>
  <si>
    <t>ESTILL COUNTY</t>
  </si>
  <si>
    <t>FLEMING COUNTY</t>
  </si>
  <si>
    <t>FLOYD COUNTY</t>
  </si>
  <si>
    <t>FRANKLIN COUNTY</t>
  </si>
  <si>
    <t>FULTON</t>
  </si>
  <si>
    <t>GALLATIN</t>
  </si>
  <si>
    <t>GARRARD COUNTY</t>
  </si>
  <si>
    <t>GRANT</t>
  </si>
  <si>
    <t>GRAVES</t>
  </si>
  <si>
    <t>GRAYSON</t>
  </si>
  <si>
    <t>GREEN</t>
  </si>
  <si>
    <t>GREENUP COUNTY</t>
  </si>
  <si>
    <t>HANCOCK COUNTY</t>
  </si>
  <si>
    <t>HARDIN COUNTY</t>
  </si>
  <si>
    <t>HARLAN</t>
  </si>
  <si>
    <t>HARRISON</t>
  </si>
  <si>
    <t>HART COUNTY</t>
  </si>
  <si>
    <t>HENDERSON COUNTY</t>
  </si>
  <si>
    <t>HENRY COUNTY</t>
  </si>
  <si>
    <t>HICKMAN</t>
  </si>
  <si>
    <t>HOPKINS COUNTY</t>
  </si>
  <si>
    <t>JACKSON</t>
  </si>
  <si>
    <t>JESSAMINE COUNTY</t>
  </si>
  <si>
    <t>JOHNSON COUNTY</t>
  </si>
  <si>
    <t>KENTON</t>
  </si>
  <si>
    <t>KNOTT COUNTY</t>
  </si>
  <si>
    <t>KNOX</t>
  </si>
  <si>
    <t>LARUE COUNTY</t>
  </si>
  <si>
    <t>LAUREL</t>
  </si>
  <si>
    <t>LAWRENCE COUNTY</t>
  </si>
  <si>
    <t>LEE COUNTY</t>
  </si>
  <si>
    <t>LESLIE</t>
  </si>
  <si>
    <t>LETCHER COUNTY</t>
  </si>
  <si>
    <t>LEWIS COUNTY</t>
  </si>
  <si>
    <t>LINCOLN COUNTY</t>
  </si>
  <si>
    <t>LIVINGSTON</t>
  </si>
  <si>
    <t>LOGAN</t>
  </si>
  <si>
    <t>LYON</t>
  </si>
  <si>
    <t>MADISON COUNTY</t>
  </si>
  <si>
    <t>MAGOFFIN</t>
  </si>
  <si>
    <t>MARION COUNTY</t>
  </si>
  <si>
    <t>MARSHALL</t>
  </si>
  <si>
    <t>MARTIN COUNTY</t>
  </si>
  <si>
    <t>MASON COUNTY</t>
  </si>
  <si>
    <t>McCRACKEN</t>
  </si>
  <si>
    <t>McCREARY COUNTY</t>
  </si>
  <si>
    <t>MCLEAN COUNTY</t>
  </si>
  <si>
    <t>MEADE</t>
  </si>
  <si>
    <t>MENIFEE</t>
  </si>
  <si>
    <t>MERCER COUNTY</t>
  </si>
  <si>
    <t>METCALFE</t>
  </si>
  <si>
    <t>MONROE COUNTY</t>
  </si>
  <si>
    <t>MONTGOMERY COUNTY</t>
  </si>
  <si>
    <t>MORGAN County</t>
  </si>
  <si>
    <t>MUHLENBERG</t>
  </si>
  <si>
    <t>NELSON</t>
  </si>
  <si>
    <t>NICHOLAS COUNTY</t>
  </si>
  <si>
    <t>OHIO</t>
  </si>
  <si>
    <t>OWEN</t>
  </si>
  <si>
    <t>OWSLEY County</t>
  </si>
  <si>
    <t>PENDLETON</t>
  </si>
  <si>
    <t>PERRY COUNTY</t>
  </si>
  <si>
    <t>PIKE COUNTY</t>
  </si>
  <si>
    <t>POWELL COUNTY</t>
  </si>
  <si>
    <t>PULASKI COUNTY</t>
  </si>
  <si>
    <t>ROBERTSON</t>
  </si>
  <si>
    <t>ROCKCASTLE COUNTY</t>
  </si>
  <si>
    <t>ROWAN COUNTY</t>
  </si>
  <si>
    <t>RUSSELL COUNTY</t>
  </si>
  <si>
    <t>SCOTT COUNTY</t>
  </si>
  <si>
    <t>SHELBY COUNTY</t>
  </si>
  <si>
    <t>SIMPSON COUNTY</t>
  </si>
  <si>
    <t>SPENCER COUNTY</t>
  </si>
  <si>
    <t>TAYLOR COUNTY</t>
  </si>
  <si>
    <t>TODD COUNTY</t>
  </si>
  <si>
    <t>TRIGG</t>
  </si>
  <si>
    <t>TRIMBLE COUNTY</t>
  </si>
  <si>
    <t>UNION COUNTY</t>
  </si>
  <si>
    <t>WARREN COUNTY</t>
  </si>
  <si>
    <t>WASHINGTON COUNTY</t>
  </si>
  <si>
    <t>WAYNE COUNTY</t>
  </si>
  <si>
    <t>WEBSTER</t>
  </si>
  <si>
    <t>WHITLEY</t>
  </si>
  <si>
    <t>WOLFE</t>
  </si>
  <si>
    <t>WOODFORD COUNTY</t>
  </si>
  <si>
    <t>Grand Total</t>
  </si>
  <si>
    <t>DIST</t>
  </si>
  <si>
    <t>Requestor Name</t>
  </si>
  <si>
    <t>REQUEST TYPE</t>
  </si>
  <si>
    <t>PROJECT / ROADWAY</t>
  </si>
  <si>
    <t>ROAD #</t>
  </si>
  <si>
    <r>
      <t>LENGTH</t>
    </r>
    <r>
      <rPr>
        <b/>
        <sz val="12"/>
        <color theme="0"/>
        <rFont val="Calibri"/>
        <family val="2"/>
        <scheme val="minor"/>
      </rPr>
      <t xml:space="preserve">     </t>
    </r>
    <r>
      <rPr>
        <b/>
        <u/>
        <sz val="12"/>
        <color theme="0"/>
        <rFont val="Calibri"/>
        <family val="2"/>
        <scheme val="minor"/>
      </rPr>
      <t>(MI)</t>
    </r>
  </si>
  <si>
    <t>DIST. RANK</t>
  </si>
  <si>
    <t>PROJECT ESTIMATE</t>
  </si>
  <si>
    <t>DATE OF REQUEST</t>
  </si>
  <si>
    <t>Qualifed Application Total</t>
  </si>
  <si>
    <t xml:space="preserve">Requested Application Total </t>
  </si>
  <si>
    <t>Proposed Local Contribution</t>
  </si>
  <si>
    <t>Comments</t>
  </si>
  <si>
    <t>DISTRICT 1</t>
  </si>
  <si>
    <t>Ballard</t>
  </si>
  <si>
    <t>Ballard County Fiscal Court</t>
  </si>
  <si>
    <t>Resurfacing</t>
  </si>
  <si>
    <t>VFW</t>
  </si>
  <si>
    <t>CR 1204</t>
  </si>
  <si>
    <t xml:space="preserve">Steve Denton </t>
  </si>
  <si>
    <t>CR 1315</t>
  </si>
  <si>
    <t>Wayside Inn</t>
  </si>
  <si>
    <t>CR 1201</t>
  </si>
  <si>
    <t xml:space="preserve"> </t>
  </si>
  <si>
    <t>Calloway</t>
  </si>
  <si>
    <t>Calloway County Fiscal Court</t>
  </si>
  <si>
    <t>Cambridge Drive</t>
  </si>
  <si>
    <t>CR 1500A</t>
  </si>
  <si>
    <t>Megan Drive</t>
  </si>
  <si>
    <t>CR 1500B</t>
  </si>
  <si>
    <t>Ingram Lane</t>
  </si>
  <si>
    <t>Cr 1545</t>
  </si>
  <si>
    <t>Woodsong Circle</t>
  </si>
  <si>
    <t>CR 1075</t>
  </si>
  <si>
    <t>Saddlebrook Lane</t>
  </si>
  <si>
    <t>CR 1580</t>
  </si>
  <si>
    <t>Lovers Lane</t>
  </si>
  <si>
    <t>CR 1546</t>
  </si>
  <si>
    <t>Sauger Lane</t>
  </si>
  <si>
    <t>CR 1144A8</t>
  </si>
  <si>
    <t>Tobacco Road</t>
  </si>
  <si>
    <t>CR 1288</t>
  </si>
  <si>
    <t>Hollytree Drive</t>
  </si>
  <si>
    <t>CR 1050E</t>
  </si>
  <si>
    <t>Mitchell Story Road</t>
  </si>
  <si>
    <t>CR 1313</t>
  </si>
  <si>
    <t>Potts Road</t>
  </si>
  <si>
    <t>CR 1478</t>
  </si>
  <si>
    <t>Ledbetter Road</t>
  </si>
  <si>
    <t>CR 1048</t>
  </si>
  <si>
    <t>Swan Road</t>
  </si>
  <si>
    <t>CR 1340</t>
  </si>
  <si>
    <t>Kelly Road</t>
  </si>
  <si>
    <t>CR 1439</t>
  </si>
  <si>
    <t>Winchester Road</t>
  </si>
  <si>
    <t>CR 1184</t>
  </si>
  <si>
    <t>Cassity Lane</t>
  </si>
  <si>
    <t>CR 1019</t>
  </si>
  <si>
    <t>Bailey Cemetery Road</t>
  </si>
  <si>
    <t>CR 1170</t>
  </si>
  <si>
    <t>Grand Oaks Lane</t>
  </si>
  <si>
    <t>CR 1145L</t>
  </si>
  <si>
    <t>Woodridge Lane</t>
  </si>
  <si>
    <t>CR 11453B</t>
  </si>
  <si>
    <t>Windward Lane</t>
  </si>
  <si>
    <t>CR 1145M</t>
  </si>
  <si>
    <t>Lake Ridge Lane</t>
  </si>
  <si>
    <t>CR 1145B4</t>
  </si>
  <si>
    <t>Corrinne Drive</t>
  </si>
  <si>
    <t>CR 1715</t>
  </si>
  <si>
    <t>Clayshire Drive</t>
  </si>
  <si>
    <t>CR 1159</t>
  </si>
  <si>
    <t>Rockhouse Drive</t>
  </si>
  <si>
    <t>CR 1422</t>
  </si>
  <si>
    <t>White Oak Drive</t>
  </si>
  <si>
    <t>CR 1122D</t>
  </si>
  <si>
    <t>Starks Lane</t>
  </si>
  <si>
    <t>CR 1423</t>
  </si>
  <si>
    <t>Morning Glory Lane</t>
  </si>
  <si>
    <t>CR 1072</t>
  </si>
  <si>
    <t>Dodd Road</t>
  </si>
  <si>
    <t>CR 1216</t>
  </si>
  <si>
    <t>(Bluepine removed by applicant)</t>
  </si>
  <si>
    <t>City of Murray</t>
  </si>
  <si>
    <t>hazardous/other</t>
  </si>
  <si>
    <t>N. 10th Street</t>
  </si>
  <si>
    <t>CS 1083</t>
  </si>
  <si>
    <t>Carlisle</t>
  </si>
  <si>
    <t>Carlisle County Fiscal Court</t>
  </si>
  <si>
    <t>Gupton School Road</t>
  </si>
  <si>
    <t>CR 1014</t>
  </si>
  <si>
    <t>Blinco Road</t>
  </si>
  <si>
    <t>CR 1104</t>
  </si>
  <si>
    <t>Tom Looney Road</t>
  </si>
  <si>
    <t>CR 1229</t>
  </si>
  <si>
    <t>Drysdale Cemetary Road</t>
  </si>
  <si>
    <t>CR 1237</t>
  </si>
  <si>
    <t>Hixon Road</t>
  </si>
  <si>
    <t>CR 1143</t>
  </si>
  <si>
    <t>Ashbrook Lane</t>
  </si>
  <si>
    <t>CR 1043</t>
  </si>
  <si>
    <t>City of Bardwell</t>
  </si>
  <si>
    <t>Adam St.</t>
  </si>
  <si>
    <t>CS 1000</t>
  </si>
  <si>
    <t>Ashford St.</t>
  </si>
  <si>
    <t>CS 1027</t>
  </si>
  <si>
    <t>Brown Street</t>
  </si>
  <si>
    <t>CS 1008</t>
  </si>
  <si>
    <t xml:space="preserve">College St. </t>
  </si>
  <si>
    <t>CS 1025</t>
  </si>
  <si>
    <t>Edwards Street</t>
  </si>
  <si>
    <t>CS 1033</t>
  </si>
  <si>
    <t>Elm St.</t>
  </si>
  <si>
    <t>CS 1024</t>
  </si>
  <si>
    <t xml:space="preserve">Front St. </t>
  </si>
  <si>
    <t>CS 1028</t>
  </si>
  <si>
    <t xml:space="preserve">High St. </t>
  </si>
  <si>
    <t>CS1019</t>
  </si>
  <si>
    <t>Hillcrest Drive</t>
  </si>
  <si>
    <t>CS 1001</t>
  </si>
  <si>
    <t>Hillsdale Drive</t>
  </si>
  <si>
    <t>CS 1020</t>
  </si>
  <si>
    <t xml:space="preserve">Jennings St. </t>
  </si>
  <si>
    <t>CS 1003</t>
  </si>
  <si>
    <t>Middle Street</t>
  </si>
  <si>
    <t>CS 1035</t>
  </si>
  <si>
    <t>North Court St.</t>
  </si>
  <si>
    <t>CS 1012</t>
  </si>
  <si>
    <t xml:space="preserve">Railroad St. </t>
  </si>
  <si>
    <t>CS 1029</t>
  </si>
  <si>
    <t xml:space="preserve">Tank St. </t>
  </si>
  <si>
    <t>CS 1026</t>
  </si>
  <si>
    <t xml:space="preserve">West Court St. </t>
  </si>
  <si>
    <t>CS 1011</t>
  </si>
  <si>
    <t>Maple Street</t>
  </si>
  <si>
    <t>CS 1034</t>
  </si>
  <si>
    <t>Jackson Street</t>
  </si>
  <si>
    <t>CS 1023</t>
  </si>
  <si>
    <t>Oak Street</t>
  </si>
  <si>
    <t>CS 1032</t>
  </si>
  <si>
    <t>Jefferson Street</t>
  </si>
  <si>
    <t>CS 1030</t>
  </si>
  <si>
    <t>East Court Street</t>
  </si>
  <si>
    <t>CS 1014</t>
  </si>
  <si>
    <t>Crittenden</t>
  </si>
  <si>
    <t>City of Marion</t>
  </si>
  <si>
    <t xml:space="preserve">South Blackburn St. </t>
  </si>
  <si>
    <t>CS  1010</t>
  </si>
  <si>
    <t>Chapel Hill Road</t>
  </si>
  <si>
    <t>CS 1117</t>
  </si>
  <si>
    <t>North Maple Street</t>
  </si>
  <si>
    <t>West Depot Street</t>
  </si>
  <si>
    <t>CS 1004</t>
  </si>
  <si>
    <t>West Carlisle Street</t>
  </si>
  <si>
    <t>CS 1005</t>
  </si>
  <si>
    <t>Crittenden County Fiscal Court</t>
  </si>
  <si>
    <t>Fish Trap Road</t>
  </si>
  <si>
    <t>CR 1007</t>
  </si>
  <si>
    <t>Youth Camp Road</t>
  </si>
  <si>
    <t>CR 1411</t>
  </si>
  <si>
    <t>Claylick Creek Road</t>
  </si>
  <si>
    <t>CR 1257</t>
  </si>
  <si>
    <t>A. T. Crider Road</t>
  </si>
  <si>
    <t>CR 1346</t>
  </si>
  <si>
    <t xml:space="preserve">Coleman Road </t>
  </si>
  <si>
    <t>CR 1174</t>
  </si>
  <si>
    <t>Fulton</t>
  </si>
  <si>
    <t>Fulton County Fiscal Court</t>
  </si>
  <si>
    <t>Subletter Road</t>
  </si>
  <si>
    <t>CR 1035</t>
  </si>
  <si>
    <t xml:space="preserve">Elam Road </t>
  </si>
  <si>
    <t>CR 1003</t>
  </si>
  <si>
    <t xml:space="preserve">Cobb Road </t>
  </si>
  <si>
    <t>CR 1302</t>
  </si>
  <si>
    <t>Jordan Champion</t>
  </si>
  <si>
    <t>CR 1002</t>
  </si>
  <si>
    <t>Beech Grove Road</t>
  </si>
  <si>
    <t>City of Hickman</t>
  </si>
  <si>
    <t>Liberty St</t>
  </si>
  <si>
    <t>CS 1101</t>
  </si>
  <si>
    <t>8th St.</t>
  </si>
  <si>
    <t>CS 1080</t>
  </si>
  <si>
    <t>Clay Street</t>
  </si>
  <si>
    <t>Holley Ct</t>
  </si>
  <si>
    <t>CS 1078</t>
  </si>
  <si>
    <t xml:space="preserve">Jackson St. </t>
  </si>
  <si>
    <t>CS 1031</t>
  </si>
  <si>
    <t>Graves</t>
  </si>
  <si>
    <t>City of Wingo</t>
  </si>
  <si>
    <t>Resurfacing/hazardous</t>
  </si>
  <si>
    <t>Austin Dr.</t>
  </si>
  <si>
    <t>CS 2019</t>
  </si>
  <si>
    <t>Plumlee Dr.</t>
  </si>
  <si>
    <t>CS 2018</t>
  </si>
  <si>
    <t xml:space="preserve">Doran Dr. </t>
  </si>
  <si>
    <t>CS 2010</t>
  </si>
  <si>
    <t>Graves County Fiscal Court</t>
  </si>
  <si>
    <t>CR 1628</t>
  </si>
  <si>
    <t>Prather Road</t>
  </si>
  <si>
    <t>CR 1132</t>
  </si>
  <si>
    <t>Spud Hill Road</t>
  </si>
  <si>
    <t>CR 1338</t>
  </si>
  <si>
    <t>Old Dogwood Road</t>
  </si>
  <si>
    <t>CR 1101</t>
  </si>
  <si>
    <t>Grace Park Road</t>
  </si>
  <si>
    <t>CR 1125</t>
  </si>
  <si>
    <t>McGee Road</t>
  </si>
  <si>
    <t>CR 1450</t>
  </si>
  <si>
    <t>Rudy Road</t>
  </si>
  <si>
    <t>CR 1380</t>
  </si>
  <si>
    <t>Hickman</t>
  </si>
  <si>
    <t>Hickman County Fiscal Court</t>
  </si>
  <si>
    <t>jSatterfield</t>
  </si>
  <si>
    <t>CR 1118</t>
  </si>
  <si>
    <t>hoodenpyle</t>
  </si>
  <si>
    <t>CR 1211</t>
  </si>
  <si>
    <t>Via</t>
  </si>
  <si>
    <t>CR 1130</t>
  </si>
  <si>
    <t>Obion</t>
  </si>
  <si>
    <t>CR 1028</t>
  </si>
  <si>
    <t>Hodge</t>
  </si>
  <si>
    <t>CR 1151</t>
  </si>
  <si>
    <t>Hastings</t>
  </si>
  <si>
    <t>CR 1127</t>
  </si>
  <si>
    <t>Beard</t>
  </si>
  <si>
    <t>CR 1117</t>
  </si>
  <si>
    <t>Pillow</t>
  </si>
  <si>
    <t>Ellegood</t>
  </si>
  <si>
    <t>CR 1047</t>
  </si>
  <si>
    <t>Livingston</t>
  </si>
  <si>
    <t>Livingston County Fiscal Court</t>
  </si>
  <si>
    <t>Multiple</t>
  </si>
  <si>
    <t>Henson Road</t>
  </si>
  <si>
    <t>CR 1213</t>
  </si>
  <si>
    <t>Tinsley Drive</t>
  </si>
  <si>
    <t>Stallions Road</t>
  </si>
  <si>
    <t>CR 1341</t>
  </si>
  <si>
    <t>Guess Road</t>
  </si>
  <si>
    <t>Ralph Hardin Road</t>
  </si>
  <si>
    <t>CR 1074</t>
  </si>
  <si>
    <t>Bluff Road</t>
  </si>
  <si>
    <t>CR 1326</t>
  </si>
  <si>
    <t>Fellowship Road</t>
  </si>
  <si>
    <t>CR 1244B</t>
  </si>
  <si>
    <t>Shouse Road</t>
  </si>
  <si>
    <t>Ostle Loop</t>
  </si>
  <si>
    <t>CR 1262</t>
  </si>
  <si>
    <t>McGrew Road</t>
  </si>
  <si>
    <t>CR 1365</t>
  </si>
  <si>
    <t>Lee Road</t>
  </si>
  <si>
    <t>CR 1012B</t>
  </si>
  <si>
    <t>Farris Springs Road</t>
  </si>
  <si>
    <t>CR 1020</t>
  </si>
  <si>
    <t>Scotts Chapel Road</t>
  </si>
  <si>
    <t>CR 1200</t>
  </si>
  <si>
    <t>Harp Road</t>
  </si>
  <si>
    <t>CR 1111</t>
  </si>
  <si>
    <t>Lyon</t>
  </si>
  <si>
    <t>City of Eddyville</t>
  </si>
  <si>
    <t>Port Authority Road</t>
  </si>
  <si>
    <t>CS 1079</t>
  </si>
  <si>
    <t>Lyon County Fiscal Court</t>
  </si>
  <si>
    <t xml:space="preserve">Birdie Bannister </t>
  </si>
  <si>
    <t>CR 1146</t>
  </si>
  <si>
    <t>Marshall</t>
  </si>
  <si>
    <t>City of Benton</t>
  </si>
  <si>
    <t>Fairway Subdivision: Fairway Drive, Eagle Drive, Masters Circle, Par Drive, Wedge Dr.</t>
  </si>
  <si>
    <t>CS 1135/1085/1087/1084/1070</t>
  </si>
  <si>
    <t>Heather Lane/Robyn Dr</t>
  </si>
  <si>
    <t>CS 1001/1002</t>
  </si>
  <si>
    <t>Bent Creek Dr.</t>
  </si>
  <si>
    <t>CS 1086</t>
  </si>
  <si>
    <t>City of Calvert City</t>
  </si>
  <si>
    <t>Airport Road</t>
  </si>
  <si>
    <t>PR</t>
  </si>
  <si>
    <t>n/a</t>
  </si>
  <si>
    <t>Coordination KY State Parks required airport entrance road</t>
  </si>
  <si>
    <t>Shar-Cal Road</t>
  </si>
  <si>
    <t>CS 2000</t>
  </si>
  <si>
    <t>Marshall County Fiscal Court</t>
  </si>
  <si>
    <t>Big Bear Hwy</t>
  </si>
  <si>
    <t>CS 4019</t>
  </si>
  <si>
    <t>Little Bear Hwy</t>
  </si>
  <si>
    <t>CS 1081</t>
  </si>
  <si>
    <t>McCracken</t>
  </si>
  <si>
    <t>City of Paducah</t>
  </si>
  <si>
    <t>Stuart Nelson Park Road</t>
  </si>
  <si>
    <t>CS 1215</t>
  </si>
  <si>
    <t>McCracken County Fiscal Court</t>
  </si>
  <si>
    <t>Wexford Court</t>
  </si>
  <si>
    <t>CR 1106L</t>
  </si>
  <si>
    <t>Westchester Lane</t>
  </si>
  <si>
    <t>CR 1106F</t>
  </si>
  <si>
    <t>Wellingborough Lane</t>
  </si>
  <si>
    <t>CR 1106K</t>
  </si>
  <si>
    <t>Sheffield Court</t>
  </si>
  <si>
    <t>CR 1106G</t>
  </si>
  <si>
    <t>Wellsley Way</t>
  </si>
  <si>
    <t>CR 1106H</t>
  </si>
  <si>
    <t>Trigg</t>
  </si>
  <si>
    <t>Trigg County Fiscal Court</t>
  </si>
  <si>
    <t>Resurfacing/Repatch</t>
  </si>
  <si>
    <t>Tuggle Road</t>
  </si>
  <si>
    <t>CR 1148</t>
  </si>
  <si>
    <t>Military Road</t>
  </si>
  <si>
    <t>CR 1153</t>
  </si>
  <si>
    <t>Graham School Road</t>
  </si>
  <si>
    <t>CR 1243</t>
  </si>
  <si>
    <t>Crisp Road</t>
  </si>
  <si>
    <t>CR 1337</t>
  </si>
  <si>
    <t>DISTRICT 2</t>
  </si>
  <si>
    <t xml:space="preserve">Caldwell </t>
  </si>
  <si>
    <t>Caldwell County Fiscal Court</t>
  </si>
  <si>
    <t>Rocksprings Road</t>
  </si>
  <si>
    <t>Pleasant Valley Road</t>
  </si>
  <si>
    <t>CR 1366</t>
  </si>
  <si>
    <t>White School Road</t>
  </si>
  <si>
    <t>CR 1029</t>
  </si>
  <si>
    <t>Archi Ortt Road</t>
  </si>
  <si>
    <t>CR 1004</t>
  </si>
  <si>
    <t>Claxton Road</t>
  </si>
  <si>
    <t xml:space="preserve">Blue Springs Road </t>
  </si>
  <si>
    <t>CR 1157</t>
  </si>
  <si>
    <t>Flynns Ferry Road</t>
  </si>
  <si>
    <t>CR 1352</t>
  </si>
  <si>
    <t>Jones Keeney Road</t>
  </si>
  <si>
    <t>CR 1124</t>
  </si>
  <si>
    <t>City of Fredonia</t>
  </si>
  <si>
    <t>East Graham Street</t>
  </si>
  <si>
    <t>CS 2025</t>
  </si>
  <si>
    <t>Dorroh Street</t>
  </si>
  <si>
    <t>CS 2012</t>
  </si>
  <si>
    <t>Rice Avenue</t>
  </si>
  <si>
    <t>West Wilson Street</t>
  </si>
  <si>
    <t>CS 2017</t>
  </si>
  <si>
    <t>Grandview Drive</t>
  </si>
  <si>
    <t>CS 2001</t>
  </si>
  <si>
    <t>Jones Avenue</t>
  </si>
  <si>
    <t>CS 2002</t>
  </si>
  <si>
    <t>Christian</t>
  </si>
  <si>
    <t>Christian County Fiscal Court</t>
  </si>
  <si>
    <t>Coal Creek Road</t>
  </si>
  <si>
    <t>CR1053</t>
  </si>
  <si>
    <t>Britmart Road</t>
  </si>
  <si>
    <t>CR 1069</t>
  </si>
  <si>
    <t>City of Crofton</t>
  </si>
  <si>
    <t>E. Mill St.</t>
  </si>
  <si>
    <t xml:space="preserve">Johnson St. </t>
  </si>
  <si>
    <t>CS 4012</t>
  </si>
  <si>
    <t>City of Hopkinsville</t>
  </si>
  <si>
    <t>Sivley Road</t>
  </si>
  <si>
    <t>Flashing Lights</t>
  </si>
  <si>
    <t>S Virginia St. &amp; Bell Hooks Way</t>
  </si>
  <si>
    <t>US 41</t>
  </si>
  <si>
    <t>Crosswalk</t>
  </si>
  <si>
    <t>Eagle Cove Subdivision</t>
  </si>
  <si>
    <t>CS 1620/CS1624/CS1621</t>
  </si>
  <si>
    <t>City of Oakgrove</t>
  </si>
  <si>
    <t>Hugh Hunter</t>
  </si>
  <si>
    <t>CS 5125</t>
  </si>
  <si>
    <t>Arkansas Ave.</t>
  </si>
  <si>
    <t>CS 5077</t>
  </si>
  <si>
    <t>Oklahoma Ave.</t>
  </si>
  <si>
    <t>CS 5080</t>
  </si>
  <si>
    <t xml:space="preserve">Missouri St. </t>
  </si>
  <si>
    <t>CS 5079</t>
  </si>
  <si>
    <t>Alabama Avenue</t>
  </si>
  <si>
    <t>CS 5078</t>
  </si>
  <si>
    <t>Texas Ave</t>
  </si>
  <si>
    <t>CS 5074</t>
  </si>
  <si>
    <t>Indiana Ave.</t>
  </si>
  <si>
    <t>CS 5075</t>
  </si>
  <si>
    <t>Illinois Ave.</t>
  </si>
  <si>
    <t>CS 5076</t>
  </si>
  <si>
    <t xml:space="preserve">Bowers Ct. </t>
  </si>
  <si>
    <t>CS 5044</t>
  </si>
  <si>
    <t xml:space="preserve">Wassom Ct. </t>
  </si>
  <si>
    <t>CS 5164</t>
  </si>
  <si>
    <t xml:space="preserve">Washington Ave. </t>
  </si>
  <si>
    <t>CS 5053</t>
  </si>
  <si>
    <t>Brandi Ct.</t>
  </si>
  <si>
    <t>CS 5062</t>
  </si>
  <si>
    <t>Chase Ct.</t>
  </si>
  <si>
    <t>CS 5065</t>
  </si>
  <si>
    <t>Cooper Dr.</t>
  </si>
  <si>
    <t>CS 5039</t>
  </si>
  <si>
    <t>Hunter Owens Ct.</t>
  </si>
  <si>
    <t>CS 5037</t>
  </si>
  <si>
    <t xml:space="preserve">Oak Tree Dr. </t>
  </si>
  <si>
    <t>CS 5036</t>
  </si>
  <si>
    <t xml:space="preserve">Daviess </t>
  </si>
  <si>
    <t>Daviess County Fiscal Court</t>
  </si>
  <si>
    <t>Resurfacing/Economic development</t>
  </si>
  <si>
    <t>Veach Road</t>
  </si>
  <si>
    <t>CR 1215</t>
  </si>
  <si>
    <t>West 5th Street</t>
  </si>
  <si>
    <t>CR 1339</t>
  </si>
  <si>
    <t>Hancock</t>
  </si>
  <si>
    <t>Hancock County Fiscal Court</t>
  </si>
  <si>
    <t xml:space="preserve">North Indian Hill </t>
  </si>
  <si>
    <t>CR 1223</t>
  </si>
  <si>
    <t xml:space="preserve">Tick Ridge Road </t>
  </si>
  <si>
    <t>CR 1023</t>
  </si>
  <si>
    <t xml:space="preserve">Henderson  </t>
  </si>
  <si>
    <t xml:space="preserve">City of Henderson </t>
  </si>
  <si>
    <t>Barret Bouldevard</t>
  </si>
  <si>
    <t>Concrete</t>
  </si>
  <si>
    <t>Garden Mile Road</t>
  </si>
  <si>
    <t>CS 1132</t>
  </si>
  <si>
    <t>Sunset Lane</t>
  </si>
  <si>
    <t>CS1339 &amp; CR  1003</t>
  </si>
  <si>
    <t>Hopkins</t>
  </si>
  <si>
    <t>Hopkins County Fiscal Court</t>
  </si>
  <si>
    <t>Tichenor Lane</t>
  </si>
  <si>
    <t>CR 1431</t>
  </si>
  <si>
    <t>Laurel Road</t>
  </si>
  <si>
    <t>CR 1486</t>
  </si>
  <si>
    <t>Bet Level Road</t>
  </si>
  <si>
    <t>Lovan Lane</t>
  </si>
  <si>
    <t>CR 1360</t>
  </si>
  <si>
    <t>Curtis Daves Road</t>
  </si>
  <si>
    <t>CR 1361</t>
  </si>
  <si>
    <t>Will Lane</t>
  </si>
  <si>
    <t>Noble Lane</t>
  </si>
  <si>
    <t>CR 1239</t>
  </si>
  <si>
    <t>Parkway Lane</t>
  </si>
  <si>
    <t>CR 1164</t>
  </si>
  <si>
    <t>City of Dawson Springs</t>
  </si>
  <si>
    <t>Mill Dam Road aka Park Road</t>
  </si>
  <si>
    <t>CS 2065</t>
  </si>
  <si>
    <t>Alley #9</t>
  </si>
  <si>
    <t>CS 2091</t>
  </si>
  <si>
    <t>Hubert Williams Rd</t>
  </si>
  <si>
    <t>CS 2043</t>
  </si>
  <si>
    <t>Fredrick Rd</t>
  </si>
  <si>
    <t>CS 2040</t>
  </si>
  <si>
    <t>Burris Road</t>
  </si>
  <si>
    <t xml:space="preserve">S. Main St. </t>
  </si>
  <si>
    <t>CS 2067</t>
  </si>
  <si>
    <t>Walnut Grove Road</t>
  </si>
  <si>
    <t>CS 1301</t>
  </si>
  <si>
    <t>Messamore Rd</t>
  </si>
  <si>
    <t>CS 2033</t>
  </si>
  <si>
    <t>S. Parker Road</t>
  </si>
  <si>
    <t>CS 2059</t>
  </si>
  <si>
    <t>E. Ramsey</t>
  </si>
  <si>
    <t>CS 2082</t>
  </si>
  <si>
    <t xml:space="preserve">Poplar St. </t>
  </si>
  <si>
    <t>CS 2075</t>
  </si>
  <si>
    <t>Mineral St.</t>
  </si>
  <si>
    <t>CS 2073</t>
  </si>
  <si>
    <t>Walnut Street</t>
  </si>
  <si>
    <t xml:space="preserve">Hall St. </t>
  </si>
  <si>
    <t>CS 2089</t>
  </si>
  <si>
    <t>E. Park Ave.</t>
  </si>
  <si>
    <t>CS 2051</t>
  </si>
  <si>
    <t>Alley #2</t>
  </si>
  <si>
    <t>CS 1263</t>
  </si>
  <si>
    <t>W. Park Ave.</t>
  </si>
  <si>
    <t xml:space="preserve">N. River St. </t>
  </si>
  <si>
    <t>CS 2070</t>
  </si>
  <si>
    <t>Smith St.</t>
  </si>
  <si>
    <t>CS 2050</t>
  </si>
  <si>
    <t>Gilmore Street</t>
  </si>
  <si>
    <t>CS 2069</t>
  </si>
  <si>
    <t>Hosick Ave</t>
  </si>
  <si>
    <t>CS 2029</t>
  </si>
  <si>
    <t>Orten Street</t>
  </si>
  <si>
    <t>CS 2027</t>
  </si>
  <si>
    <t>Burris aka S. River St.</t>
  </si>
  <si>
    <t>N. Main Street</t>
  </si>
  <si>
    <t>CS 2013</t>
  </si>
  <si>
    <t>Depot St.</t>
  </si>
  <si>
    <t>CS 2066</t>
  </si>
  <si>
    <t>Hayes St.</t>
  </si>
  <si>
    <t>CS 2052</t>
  </si>
  <si>
    <t>Mine Equipment Road</t>
  </si>
  <si>
    <t>CS 2034</t>
  </si>
  <si>
    <t>City of Earlington</t>
  </si>
  <si>
    <t>South Highland Avenue</t>
  </si>
  <si>
    <t>CS 3033</t>
  </si>
  <si>
    <t>West Highland Park</t>
  </si>
  <si>
    <t>CS 3039</t>
  </si>
  <si>
    <t>Woodlawn Avenue</t>
  </si>
  <si>
    <t>CS 3038</t>
  </si>
  <si>
    <t>Sadler Avenue</t>
  </si>
  <si>
    <t>CS 3063</t>
  </si>
  <si>
    <t>City of Hanson</t>
  </si>
  <si>
    <t>Compton Road</t>
  </si>
  <si>
    <t>CR 1088</t>
  </si>
  <si>
    <t>City of Morton's Gap</t>
  </si>
  <si>
    <t>Plum Street</t>
  </si>
  <si>
    <t>CS 5007</t>
  </si>
  <si>
    <t>East Hill Street</t>
  </si>
  <si>
    <t>CS 5022</t>
  </si>
  <si>
    <t>Crooked Street</t>
  </si>
  <si>
    <t>CS 5016</t>
  </si>
  <si>
    <t>Flat Creek Street</t>
  </si>
  <si>
    <t>CS 5013</t>
  </si>
  <si>
    <t>South Church Street</t>
  </si>
  <si>
    <t>CS 5005</t>
  </si>
  <si>
    <t>North Church Street</t>
  </si>
  <si>
    <t>CS 5029</t>
  </si>
  <si>
    <t>Frank Stafford Blvd.</t>
  </si>
  <si>
    <t>CS 5000</t>
  </si>
  <si>
    <t>North Shop Street</t>
  </si>
  <si>
    <t>CS 5006</t>
  </si>
  <si>
    <t>West Morton Street</t>
  </si>
  <si>
    <t>CS 5009</t>
  </si>
  <si>
    <t>McLean</t>
  </si>
  <si>
    <t>McLean County Fiscal Court</t>
  </si>
  <si>
    <t>Hicks Road</t>
  </si>
  <si>
    <t>CR 1006</t>
  </si>
  <si>
    <t>Whitmer Road</t>
  </si>
  <si>
    <t>CR 1226</t>
  </si>
  <si>
    <t>Millport Road</t>
  </si>
  <si>
    <t>CR 1056</t>
  </si>
  <si>
    <t>Basil Young Road</t>
  </si>
  <si>
    <t>CR 1307</t>
  </si>
  <si>
    <t>Hickory Hills Drive</t>
  </si>
  <si>
    <t>CR 1044B</t>
  </si>
  <si>
    <t>Reeves Road</t>
  </si>
  <si>
    <t>CR 1021</t>
  </si>
  <si>
    <t>Jim Porter Lane</t>
  </si>
  <si>
    <t>CR 1332</t>
  </si>
  <si>
    <t>Nuchols/Old Buck Creek Road</t>
  </si>
  <si>
    <t>CR 1009</t>
  </si>
  <si>
    <t>Hosea Brown Lane</t>
  </si>
  <si>
    <t>CR1027</t>
  </si>
  <si>
    <t>Albin Street</t>
  </si>
  <si>
    <t>CR 1135B</t>
  </si>
  <si>
    <t>Reynolds Lane</t>
  </si>
  <si>
    <t>CR 1135C</t>
  </si>
  <si>
    <t>Muhlenberg</t>
  </si>
  <si>
    <t>City of Central City</t>
  </si>
  <si>
    <t>Sandusky St.</t>
  </si>
  <si>
    <t>Park Street</t>
  </si>
  <si>
    <t>CS 2121</t>
  </si>
  <si>
    <t>Reynolds Street</t>
  </si>
  <si>
    <t>CS 2004</t>
  </si>
  <si>
    <t>Keith Nunley Way(Alley #2)</t>
  </si>
  <si>
    <t>CS 2128</t>
  </si>
  <si>
    <t>City of Greenville</t>
  </si>
  <si>
    <t>Country Lane Drive</t>
  </si>
  <si>
    <t>CS 1069</t>
  </si>
  <si>
    <t>Kennedy Brasher Road</t>
  </si>
  <si>
    <t>CS 1070</t>
  </si>
  <si>
    <t>Trowbridge St.</t>
  </si>
  <si>
    <t>CS 1018</t>
  </si>
  <si>
    <t>Robinwood Drive</t>
  </si>
  <si>
    <t>CS 1071</t>
  </si>
  <si>
    <t>Evans Street</t>
  </si>
  <si>
    <t>CS 1088</t>
  </si>
  <si>
    <t>Birch Street</t>
  </si>
  <si>
    <t>CS 1067</t>
  </si>
  <si>
    <t>Fairview Street</t>
  </si>
  <si>
    <t>Crittenden Drive</t>
  </si>
  <si>
    <t>CS 1082</t>
  </si>
  <si>
    <t>City of Powderly</t>
  </si>
  <si>
    <t>Resurfacing/patch</t>
  </si>
  <si>
    <t>Willis Drive</t>
  </si>
  <si>
    <t>CS 3011</t>
  </si>
  <si>
    <t>Muhlenberg County Fiscal Court</t>
  </si>
  <si>
    <t>Hazel Creek Road</t>
  </si>
  <si>
    <t>089CR 1193</t>
  </si>
  <si>
    <t>Friendship Road</t>
  </si>
  <si>
    <t>089CR 1245</t>
  </si>
  <si>
    <t xml:space="preserve">Ridge Road </t>
  </si>
  <si>
    <t>089CR 1412</t>
  </si>
  <si>
    <t>Carter Creek Road</t>
  </si>
  <si>
    <t>089CR 1243</t>
  </si>
  <si>
    <t>Stringtown Road</t>
  </si>
  <si>
    <t>089CR 1375</t>
  </si>
  <si>
    <t>Douglas Road</t>
  </si>
  <si>
    <t>089CR 1131</t>
  </si>
  <si>
    <t>Bards Hill Road</t>
  </si>
  <si>
    <t>089CR 1301</t>
  </si>
  <si>
    <t>Lynn City Road</t>
  </si>
  <si>
    <t>089CR 1371</t>
  </si>
  <si>
    <t>Ohio</t>
  </si>
  <si>
    <t>City of Hartford</t>
  </si>
  <si>
    <t>Carlisle Street</t>
  </si>
  <si>
    <t>Embry Woods</t>
  </si>
  <si>
    <t xml:space="preserve">Grandview Drive </t>
  </si>
  <si>
    <t>Western Avenue</t>
  </si>
  <si>
    <t>CS 1049</t>
  </si>
  <si>
    <t>Ohio County Fiscal Court</t>
  </si>
  <si>
    <t>Hazardous</t>
  </si>
  <si>
    <t>Beda Road</t>
  </si>
  <si>
    <t>CR 1379</t>
  </si>
  <si>
    <t>Raymond Curry Road</t>
  </si>
  <si>
    <t>CR 1399</t>
  </si>
  <si>
    <t>Kronos Loop</t>
  </si>
  <si>
    <t>CR 1298</t>
  </si>
  <si>
    <t>Yeaman Road</t>
  </si>
  <si>
    <t>CR 1018</t>
  </si>
  <si>
    <t>Union</t>
  </si>
  <si>
    <t>City of Morganfield</t>
  </si>
  <si>
    <t>Whitaker Way</t>
  </si>
  <si>
    <t>East &amp; West Morton Street</t>
  </si>
  <si>
    <t>CS 1031/1030</t>
  </si>
  <si>
    <t>Webster Street</t>
  </si>
  <si>
    <t>CS 1087</t>
  </si>
  <si>
    <t xml:space="preserve">Allen Lane </t>
  </si>
  <si>
    <t>CS 1091</t>
  </si>
  <si>
    <t>City of Waverly</t>
  </si>
  <si>
    <t>S. Mill St</t>
  </si>
  <si>
    <t>CS 4006</t>
  </si>
  <si>
    <t>W. Depot St.</t>
  </si>
  <si>
    <t>CS 4008</t>
  </si>
  <si>
    <t>W. Mary Anne St.</t>
  </si>
  <si>
    <t>CS  4005</t>
  </si>
  <si>
    <t xml:space="preserve">W. Kelly St. </t>
  </si>
  <si>
    <t>CS 4007</t>
  </si>
  <si>
    <t xml:space="preserve">W. Johnson St. </t>
  </si>
  <si>
    <t>CS 4002</t>
  </si>
  <si>
    <t xml:space="preserve">N. Church St. </t>
  </si>
  <si>
    <t>CS 4004</t>
  </si>
  <si>
    <t xml:space="preserve">E. Union St. </t>
  </si>
  <si>
    <t xml:space="preserve">E. Main St. </t>
  </si>
  <si>
    <t>CS 4001</t>
  </si>
  <si>
    <t>CR 1010</t>
  </si>
  <si>
    <t>CR 1015</t>
  </si>
  <si>
    <t>CR 1012</t>
  </si>
  <si>
    <t xml:space="preserve">City of Uniontown </t>
  </si>
  <si>
    <t>2nd Street</t>
  </si>
  <si>
    <t>CS 3013</t>
  </si>
  <si>
    <t>Sigsbee St.</t>
  </si>
  <si>
    <t>CS 3019</t>
  </si>
  <si>
    <t xml:space="preserve">Madison St. </t>
  </si>
  <si>
    <t>Madison St. #2</t>
  </si>
  <si>
    <t>Webster</t>
  </si>
  <si>
    <t>Webster County Fiscal Court</t>
  </si>
  <si>
    <t>Jim Villines</t>
  </si>
  <si>
    <t>CR 1202</t>
  </si>
  <si>
    <t>Sebree Pratt</t>
  </si>
  <si>
    <t>Frank Benson</t>
  </si>
  <si>
    <t>CR 1114</t>
  </si>
  <si>
    <t>Andy Sisk</t>
  </si>
  <si>
    <t>CR 1306</t>
  </si>
  <si>
    <t>Old Morganfield Dixon</t>
  </si>
  <si>
    <t>Choice Clark</t>
  </si>
  <si>
    <t>CR 1149</t>
  </si>
  <si>
    <t>Waggoner Chalybeate</t>
  </si>
  <si>
    <t>CR 1325</t>
  </si>
  <si>
    <t xml:space="preserve">Granny Hill </t>
  </si>
  <si>
    <t>CR 1241</t>
  </si>
  <si>
    <t>BC Langley</t>
  </si>
  <si>
    <t>CR 1222</t>
  </si>
  <si>
    <t>Powell</t>
  </si>
  <si>
    <t>Essell Mitchell</t>
  </si>
  <si>
    <t>CR 1336</t>
  </si>
  <si>
    <t>Springfield</t>
  </si>
  <si>
    <t>DISTRICT 3</t>
  </si>
  <si>
    <t>Allen</t>
  </si>
  <si>
    <t>Allen Fiscal Court</t>
  </si>
  <si>
    <t>AR Oliver</t>
  </si>
  <si>
    <t>CR 1348</t>
  </si>
  <si>
    <t>Capital Hill Road</t>
  </si>
  <si>
    <t>New Roe</t>
  </si>
  <si>
    <t>CR 1236</t>
  </si>
  <si>
    <t>Guy Brown</t>
  </si>
  <si>
    <t>CR 1300E</t>
  </si>
  <si>
    <t>Parkview Shores 2 Subdivision</t>
  </si>
  <si>
    <t>CR 1062 BB, D,N,Q</t>
  </si>
  <si>
    <t>City of Scottsville</t>
  </si>
  <si>
    <t>Sunset Hill Drive</t>
  </si>
  <si>
    <t>CS 1098</t>
  </si>
  <si>
    <t>Wilkerson Street</t>
  </si>
  <si>
    <t>CS 1168</t>
  </si>
  <si>
    <t>Mill Street</t>
  </si>
  <si>
    <t>CS 1047</t>
  </si>
  <si>
    <t>Powell Drive</t>
  </si>
  <si>
    <t>CS 1167</t>
  </si>
  <si>
    <t>Southwest Circle</t>
  </si>
  <si>
    <t>CS 1095</t>
  </si>
  <si>
    <t>Hinton Avenue</t>
  </si>
  <si>
    <t>John Kelly Drive</t>
  </si>
  <si>
    <t>CS 1077</t>
  </si>
  <si>
    <t xml:space="preserve">Emery Drive </t>
  </si>
  <si>
    <t>CS 1153</t>
  </si>
  <si>
    <t xml:space="preserve">Meador Drive </t>
  </si>
  <si>
    <t>CS 1045</t>
  </si>
  <si>
    <t>Woodland Circle</t>
  </si>
  <si>
    <t>CS 1107</t>
  </si>
  <si>
    <t>SE 4th Street</t>
  </si>
  <si>
    <t>CS 1161</t>
  </si>
  <si>
    <t>Southwest Drive</t>
  </si>
  <si>
    <t>CS 1096</t>
  </si>
  <si>
    <t>Moncrief St</t>
  </si>
  <si>
    <t>CS 1120</t>
  </si>
  <si>
    <t>Read Road</t>
  </si>
  <si>
    <t>CS 1074</t>
  </si>
  <si>
    <t>Water Street</t>
  </si>
  <si>
    <t>CS 1146</t>
  </si>
  <si>
    <t>Cedar Alley</t>
  </si>
  <si>
    <t>Hill Street</t>
  </si>
  <si>
    <t>CS 1152</t>
  </si>
  <si>
    <t>Carter Street</t>
  </si>
  <si>
    <t>CS 1007</t>
  </si>
  <si>
    <t>Ormond Drive</t>
  </si>
  <si>
    <t>CS 1158</t>
  </si>
  <si>
    <t>Dogwood Drive</t>
  </si>
  <si>
    <t>CS 1015</t>
  </si>
  <si>
    <t>West Locust St.</t>
  </si>
  <si>
    <t>CS 1103</t>
  </si>
  <si>
    <t xml:space="preserve">S. Dixon St. </t>
  </si>
  <si>
    <t xml:space="preserve">West Cherry St. </t>
  </si>
  <si>
    <t>Barren</t>
  </si>
  <si>
    <t>Barren County Fiscal Court</t>
  </si>
  <si>
    <t>Beechtree Lane</t>
  </si>
  <si>
    <t>CR-1150</t>
  </si>
  <si>
    <t>Green Creek Drive</t>
  </si>
  <si>
    <t>CR-1787</t>
  </si>
  <si>
    <t>Matthews Mill Road</t>
  </si>
  <si>
    <t>CR-1243</t>
  </si>
  <si>
    <t>Settles Road</t>
  </si>
  <si>
    <t>CR-1308</t>
  </si>
  <si>
    <t>Sexton Lane</t>
  </si>
  <si>
    <t>CR-1401</t>
  </si>
  <si>
    <t>City of Park City</t>
  </si>
  <si>
    <t>East 3rd Street</t>
  </si>
  <si>
    <t>CS 2011</t>
  </si>
  <si>
    <t>Blakeman Street</t>
  </si>
  <si>
    <t>CS 2021</t>
  </si>
  <si>
    <t>Bardstown Road</t>
  </si>
  <si>
    <t>Butler</t>
  </si>
  <si>
    <t>Butler County</t>
  </si>
  <si>
    <t>Grancer Road</t>
  </si>
  <si>
    <t>CR 1064</t>
  </si>
  <si>
    <t>Bryant Ridge Road</t>
  </si>
  <si>
    <t>CR 1058</t>
  </si>
  <si>
    <t>Edmonson</t>
  </si>
  <si>
    <t>Edmonson County Fiscal Court</t>
  </si>
  <si>
    <t>Bailey Court</t>
  </si>
  <si>
    <t>CR 1175</t>
  </si>
  <si>
    <t>James Parsley Road</t>
  </si>
  <si>
    <t>CR 1144</t>
  </si>
  <si>
    <t>Gail Court</t>
  </si>
  <si>
    <t>CR 1268</t>
  </si>
  <si>
    <t>Logan</t>
  </si>
  <si>
    <t>City of Russellville</t>
  </si>
  <si>
    <t>Thurston Drive</t>
  </si>
  <si>
    <t>CS 1242/CS1248</t>
  </si>
  <si>
    <t>Fischer Drive</t>
  </si>
  <si>
    <t>CS 1048</t>
  </si>
  <si>
    <t>North Morgan St.</t>
  </si>
  <si>
    <t>CS 1109</t>
  </si>
  <si>
    <t>Logan County Fiscal Court</t>
  </si>
  <si>
    <t>Resurfacing/patching</t>
  </si>
  <si>
    <t>Iron Mountain Road</t>
  </si>
  <si>
    <t>Duncan Ridge Road</t>
  </si>
  <si>
    <t>CR 1388</t>
  </si>
  <si>
    <t>Warner Chick Road</t>
  </si>
  <si>
    <t>CR 1089</t>
  </si>
  <si>
    <t>Marshall Road</t>
  </si>
  <si>
    <t>CR 1091</t>
  </si>
  <si>
    <t>Metcalfe</t>
  </si>
  <si>
    <t>City of Edmonton</t>
  </si>
  <si>
    <t>River Road</t>
  </si>
  <si>
    <t>CS 1065</t>
  </si>
  <si>
    <t>Ralph Edwards Road</t>
  </si>
  <si>
    <t>CS 1009</t>
  </si>
  <si>
    <t>Gail Drive</t>
  </si>
  <si>
    <t>CS-1023</t>
  </si>
  <si>
    <t>Ronnie Miller Lane</t>
  </si>
  <si>
    <t>Skyline Drive</t>
  </si>
  <si>
    <t>Metcalfe County Fiscal Court</t>
  </si>
  <si>
    <t>Cedar Flat - Curtis Road</t>
  </si>
  <si>
    <t>CR 1141</t>
  </si>
  <si>
    <t>Hickory Hollow</t>
  </si>
  <si>
    <t>CR 1276</t>
  </si>
  <si>
    <t>Mell Cork Road</t>
  </si>
  <si>
    <t>CR 1038</t>
  </si>
  <si>
    <t>Pitcock Road</t>
  </si>
  <si>
    <t>CR 1250</t>
  </si>
  <si>
    <t>Monroe</t>
  </si>
  <si>
    <t>Monroe County Fiscal Court</t>
  </si>
  <si>
    <t>A Copass Road</t>
  </si>
  <si>
    <t>Isenberg Cemetery Road</t>
  </si>
  <si>
    <t>CR 1286</t>
  </si>
  <si>
    <t>Poplar Log Church Road</t>
  </si>
  <si>
    <t>D Lyons Road</t>
  </si>
  <si>
    <t>CR 1036</t>
  </si>
  <si>
    <t>Carl Page Road</t>
  </si>
  <si>
    <t>CR 1034</t>
  </si>
  <si>
    <t>Uncle John Road</t>
  </si>
  <si>
    <t>CR 1113</t>
  </si>
  <si>
    <t>Alexander School Road</t>
  </si>
  <si>
    <t>CR 1261</t>
  </si>
  <si>
    <t>Dragstrip Road</t>
  </si>
  <si>
    <t>CR 1062</t>
  </si>
  <si>
    <t>Mount Poland Church Road</t>
  </si>
  <si>
    <t>Simpson</t>
  </si>
  <si>
    <t>City of Franklin</t>
  </si>
  <si>
    <t>Breckinridge Street</t>
  </si>
  <si>
    <t>East Street</t>
  </si>
  <si>
    <t>McGoodwin Ave</t>
  </si>
  <si>
    <t>Green Street</t>
  </si>
  <si>
    <t>Fairbrook Avenue</t>
  </si>
  <si>
    <t>CS 1221</t>
  </si>
  <si>
    <t>Finn Street</t>
  </si>
  <si>
    <t>Portland Avenue</t>
  </si>
  <si>
    <t>Willow Avenue</t>
  </si>
  <si>
    <t xml:space="preserve">Simpson County </t>
  </si>
  <si>
    <t>Kummer Road</t>
  </si>
  <si>
    <t>CR 1207</t>
  </si>
  <si>
    <t>Culvert</t>
  </si>
  <si>
    <t>Kummer Road #2</t>
  </si>
  <si>
    <t>Roark Road</t>
  </si>
  <si>
    <t>Howars Brewer Road</t>
  </si>
  <si>
    <t>Todd</t>
  </si>
  <si>
    <t>Todd County Fiscal Court</t>
  </si>
  <si>
    <t>East Jeff Davis Highway</t>
  </si>
  <si>
    <t>CR 1107</t>
  </si>
  <si>
    <t>CR 1350</t>
  </si>
  <si>
    <t>Morton Lane</t>
  </si>
  <si>
    <t>CR 1231</t>
  </si>
  <si>
    <t>City of Elkton</t>
  </si>
  <si>
    <t>Mary Drive</t>
  </si>
  <si>
    <t>Foggy Lane</t>
  </si>
  <si>
    <t>Marion Street</t>
  </si>
  <si>
    <t>CS 1053C</t>
  </si>
  <si>
    <t>Warren</t>
  </si>
  <si>
    <t>City of Bowling Green</t>
  </si>
  <si>
    <t>Resurfacing/other</t>
  </si>
  <si>
    <t>Commerce Drive</t>
  </si>
  <si>
    <t>CS 1983</t>
  </si>
  <si>
    <t>Warren County Fiscal Court</t>
  </si>
  <si>
    <t>Bettersworth Road</t>
  </si>
  <si>
    <t>CR 1267</t>
  </si>
  <si>
    <t>Dillard Road</t>
  </si>
  <si>
    <t>CR 1266</t>
  </si>
  <si>
    <t>Boyce Fairview Road</t>
  </si>
  <si>
    <t>CR 1188</t>
  </si>
  <si>
    <t>Elrod Road</t>
  </si>
  <si>
    <t>CR 1240</t>
  </si>
  <si>
    <t>Shanty Hollow Road</t>
  </si>
  <si>
    <t>Vance Lane</t>
  </si>
  <si>
    <t>CR 1284</t>
  </si>
  <si>
    <t>Richard Road</t>
  </si>
  <si>
    <t>CR 1263</t>
  </si>
  <si>
    <t>Will Bohannon Road</t>
  </si>
  <si>
    <t>CR 1022</t>
  </si>
  <si>
    <t>Twin Bridges Road</t>
  </si>
  <si>
    <t>CR 1660</t>
  </si>
  <si>
    <t>DISTRICT 4</t>
  </si>
  <si>
    <t>Breckinridge</t>
  </si>
  <si>
    <t>Breckinridge County Fiscal Court</t>
  </si>
  <si>
    <t>Church of God Road</t>
  </si>
  <si>
    <t>CR 1162</t>
  </si>
  <si>
    <t>Ballpark Road</t>
  </si>
  <si>
    <t>E. Allie Brown Lane</t>
  </si>
  <si>
    <t>CR 1147</t>
  </si>
  <si>
    <t>W. Allie Brown Lane</t>
  </si>
  <si>
    <t>Harold Lucas Lane</t>
  </si>
  <si>
    <t>CR 1040</t>
  </si>
  <si>
    <t>City of Cloverport</t>
  </si>
  <si>
    <t>6th Street</t>
  </si>
  <si>
    <t>Claridge St.</t>
  </si>
  <si>
    <t>014CS 2042</t>
  </si>
  <si>
    <t>6th St. #2</t>
  </si>
  <si>
    <t>014C 2065</t>
  </si>
  <si>
    <t xml:space="preserve">5th St. </t>
  </si>
  <si>
    <t>014CS 2036</t>
  </si>
  <si>
    <t xml:space="preserve">Ferry St. </t>
  </si>
  <si>
    <t>014CS 2054</t>
  </si>
  <si>
    <t>W. Main St.</t>
  </si>
  <si>
    <t>014CS 2056</t>
  </si>
  <si>
    <t xml:space="preserve">Park St. </t>
  </si>
  <si>
    <t>014CS 2020</t>
  </si>
  <si>
    <t>Alley Unnamed</t>
  </si>
  <si>
    <t>014CS 2002</t>
  </si>
  <si>
    <t>City of Hardinsburg</t>
  </si>
  <si>
    <t xml:space="preserve">Old Hwy 60/Third St. </t>
  </si>
  <si>
    <t>CS 1025/1017</t>
  </si>
  <si>
    <t>City of Irvington</t>
  </si>
  <si>
    <t>Center Street</t>
  </si>
  <si>
    <t>CS 3016</t>
  </si>
  <si>
    <t>CS 3007</t>
  </si>
  <si>
    <t>North 3rd St.</t>
  </si>
  <si>
    <t>CS 3022</t>
  </si>
  <si>
    <t>Michelle Way</t>
  </si>
  <si>
    <t>CS 3009</t>
  </si>
  <si>
    <t>Grayson</t>
  </si>
  <si>
    <t>City of Caneyville</t>
  </si>
  <si>
    <t xml:space="preserve">Southland Drive </t>
  </si>
  <si>
    <t>CS  3010</t>
  </si>
  <si>
    <t>Cemetery Street</t>
  </si>
  <si>
    <t>CS 3027</t>
  </si>
  <si>
    <t>Vine Street</t>
  </si>
  <si>
    <t>City of Leitchfield</t>
  </si>
  <si>
    <t>Carson Drive</t>
  </si>
  <si>
    <t>CS 1066</t>
  </si>
  <si>
    <t>Quail Run Circle</t>
  </si>
  <si>
    <t>CS 1185</t>
  </si>
  <si>
    <t>Grayson Street #2</t>
  </si>
  <si>
    <t>CS 1022</t>
  </si>
  <si>
    <t>Deshea Drive</t>
  </si>
  <si>
    <t>Miller Avenue</t>
  </si>
  <si>
    <t>CS1057</t>
  </si>
  <si>
    <t>Grayson County Fiscal Court</t>
  </si>
  <si>
    <t>Hickory Flats Road</t>
  </si>
  <si>
    <t>CR 1634</t>
  </si>
  <si>
    <t>Wheelers Mill Road</t>
  </si>
  <si>
    <t>CR-1181</t>
  </si>
  <si>
    <t>Shores Road</t>
  </si>
  <si>
    <t>CR-1493</t>
  </si>
  <si>
    <t>Shrewsbury Sadler Road</t>
  </si>
  <si>
    <t>CR-1332</t>
  </si>
  <si>
    <t>Blackrock Road</t>
  </si>
  <si>
    <t>CR-1314</t>
  </si>
  <si>
    <t>Eveleigh Road</t>
  </si>
  <si>
    <t>CR-1094</t>
  </si>
  <si>
    <t>JD Hudson Road</t>
  </si>
  <si>
    <t>CR-1363</t>
  </si>
  <si>
    <t>Pine Knob Road</t>
  </si>
  <si>
    <t>CR-1557</t>
  </si>
  <si>
    <t>Sadler Lane</t>
  </si>
  <si>
    <t>CR-1262</t>
  </si>
  <si>
    <t>Tousey Road</t>
  </si>
  <si>
    <t>CR-1872</t>
  </si>
  <si>
    <t>Gibson Road</t>
  </si>
  <si>
    <t>CR-1488</t>
  </si>
  <si>
    <t>Branch Road</t>
  </si>
  <si>
    <t>CR-1265</t>
  </si>
  <si>
    <t>Conklin School Road</t>
  </si>
  <si>
    <t>CR-1091</t>
  </si>
  <si>
    <t>Doe Hollow Drive</t>
  </si>
  <si>
    <t>CR-1718</t>
  </si>
  <si>
    <t>Green</t>
  </si>
  <si>
    <t>Green County Fiscal Court</t>
  </si>
  <si>
    <t>Doc Ward Road</t>
  </si>
  <si>
    <t>CR 1314</t>
  </si>
  <si>
    <t>Hall Cemetery Road</t>
  </si>
  <si>
    <t>CR 1052</t>
  </si>
  <si>
    <t>Hines Lane</t>
  </si>
  <si>
    <t>CRA 1088</t>
  </si>
  <si>
    <t>Glenview Road</t>
  </si>
  <si>
    <t>CR 1283</t>
  </si>
  <si>
    <t>Robert Landis Road</t>
  </si>
  <si>
    <t>CR 1152</t>
  </si>
  <si>
    <t>Hardin</t>
  </si>
  <si>
    <t>Hardin County Fiscal Court</t>
  </si>
  <si>
    <t>Nacke Pike</t>
  </si>
  <si>
    <t>CR 1359</t>
  </si>
  <si>
    <t>Middle creek Road</t>
  </si>
  <si>
    <t>CR 1158</t>
  </si>
  <si>
    <t>Hart</t>
  </si>
  <si>
    <t>Hart Fiscal Court</t>
  </si>
  <si>
    <t>Logsdon Valley Road</t>
  </si>
  <si>
    <t>CR 1293</t>
  </si>
  <si>
    <t>Bunnell Crossing Road</t>
  </si>
  <si>
    <t>CR 1181</t>
  </si>
  <si>
    <t>South butler Road</t>
  </si>
  <si>
    <t>CR 1260</t>
  </si>
  <si>
    <t>Halltown Road</t>
  </si>
  <si>
    <t>Rocky Hill Road</t>
  </si>
  <si>
    <t>CR 1420</t>
  </si>
  <si>
    <t>bolton School Road</t>
  </si>
  <si>
    <t>CR 1063</t>
  </si>
  <si>
    <t>Robin Lane</t>
  </si>
  <si>
    <t>CR 1386</t>
  </si>
  <si>
    <t>Charles jaggers Road</t>
  </si>
  <si>
    <t xml:space="preserve">George Childress Road </t>
  </si>
  <si>
    <t>CR 1417</t>
  </si>
  <si>
    <t>City of Horse Cave</t>
  </si>
  <si>
    <t>Top Quality Drive</t>
  </si>
  <si>
    <t>CS-2093</t>
  </si>
  <si>
    <t>LaRue</t>
  </si>
  <si>
    <t>City of Hodgenville</t>
  </si>
  <si>
    <t>College St.</t>
  </si>
  <si>
    <t>CS 1076</t>
  </si>
  <si>
    <t>West Main Street</t>
  </si>
  <si>
    <t>CS 1042</t>
  </si>
  <si>
    <t>Lee Oak Street</t>
  </si>
  <si>
    <t>Orchard Road</t>
  </si>
  <si>
    <t>CS 1063</t>
  </si>
  <si>
    <t>LaRue County Fiscal Court</t>
  </si>
  <si>
    <t>Charlie Ragland Road</t>
  </si>
  <si>
    <t>CR 1220</t>
  </si>
  <si>
    <t>Roanoke Road</t>
  </si>
  <si>
    <t>Cruse Road</t>
  </si>
  <si>
    <t>CR 1214</t>
  </si>
  <si>
    <t xml:space="preserve">Marion </t>
  </si>
  <si>
    <t>Marion County Fiscal Court</t>
  </si>
  <si>
    <t>Sam Browning Road</t>
  </si>
  <si>
    <t>CR 1303</t>
  </si>
  <si>
    <t>Beeck Ford Road</t>
  </si>
  <si>
    <t>CR 1024</t>
  </si>
  <si>
    <t>Brown Foreman Road</t>
  </si>
  <si>
    <t>CR 1331</t>
  </si>
  <si>
    <t>Marion</t>
  </si>
  <si>
    <t>City of Lebanon</t>
  </si>
  <si>
    <t>E. Mulberry St.</t>
  </si>
  <si>
    <t>CS 1036</t>
  </si>
  <si>
    <t>Mock Avenue</t>
  </si>
  <si>
    <t>Park Drive</t>
  </si>
  <si>
    <t>CS 1084</t>
  </si>
  <si>
    <t>Sterk Avenue</t>
  </si>
  <si>
    <t>E. Martin Luther King</t>
  </si>
  <si>
    <t>S. Forest Street</t>
  </si>
  <si>
    <t>CS 1054</t>
  </si>
  <si>
    <t>Taylor Avenue</t>
  </si>
  <si>
    <t>CS 1058</t>
  </si>
  <si>
    <t>Meade</t>
  </si>
  <si>
    <t>Meade County Fiscal Court</t>
  </si>
  <si>
    <t>Molly Brown Road</t>
  </si>
  <si>
    <t>CR 1208</t>
  </si>
  <si>
    <t>Nelson</t>
  </si>
  <si>
    <t>City of New Haven</t>
  </si>
  <si>
    <t>North 1st Street</t>
  </si>
  <si>
    <t>CS 2008</t>
  </si>
  <si>
    <t>Henry Street</t>
  </si>
  <si>
    <t>CS 2005</t>
  </si>
  <si>
    <t>West Center Street</t>
  </si>
  <si>
    <t>CS 2006</t>
  </si>
  <si>
    <t xml:space="preserve">Hilltop </t>
  </si>
  <si>
    <t>Nelson County Fiscal Court</t>
  </si>
  <si>
    <t>Bowling Pike</t>
  </si>
  <si>
    <t>CR 1265</t>
  </si>
  <si>
    <t>South Stillwell Road</t>
  </si>
  <si>
    <t>Shady Lane</t>
  </si>
  <si>
    <t>Yates Cooney Neck Road</t>
  </si>
  <si>
    <t>Whitesides Road</t>
  </si>
  <si>
    <t>Higdon Loop</t>
  </si>
  <si>
    <t>T-Hahn Road</t>
  </si>
  <si>
    <t>CR 1330</t>
  </si>
  <si>
    <t>Summers Lane</t>
  </si>
  <si>
    <t>CR 1122</t>
  </si>
  <si>
    <t>Dee Head Road</t>
  </si>
  <si>
    <t>CR 1219</t>
  </si>
  <si>
    <t>Pinkston Road</t>
  </si>
  <si>
    <t>Taylor</t>
  </si>
  <si>
    <t>City of Campbellsville</t>
  </si>
  <si>
    <t>North Columbia Ave.</t>
  </si>
  <si>
    <t>CS 1179</t>
  </si>
  <si>
    <t>Taylor County Fiscal Court</t>
  </si>
  <si>
    <t>Cuddler Creek</t>
  </si>
  <si>
    <t>CR 1017</t>
  </si>
  <si>
    <t>Popular Grove</t>
  </si>
  <si>
    <t>Other</t>
  </si>
  <si>
    <t>Harlan Caulk</t>
  </si>
  <si>
    <t>Washington</t>
  </si>
  <si>
    <t>City of Springfield</t>
  </si>
  <si>
    <t>Resurfacing/milling</t>
  </si>
  <si>
    <t>Covington Avenue</t>
  </si>
  <si>
    <t>Grundy Avenue</t>
  </si>
  <si>
    <t>Tingle Lane</t>
  </si>
  <si>
    <t>Commercial Avenue</t>
  </si>
  <si>
    <t>CS 1016</t>
  </si>
  <si>
    <t>Armory Hill</t>
  </si>
  <si>
    <t>CS 1051</t>
  </si>
  <si>
    <t>Fair Lane</t>
  </si>
  <si>
    <t>McClane Avenue</t>
  </si>
  <si>
    <t>McCord Street</t>
  </si>
  <si>
    <t>CS 1037</t>
  </si>
  <si>
    <t>Washington County Fiscal Court</t>
  </si>
  <si>
    <t>Tick Creek Road</t>
  </si>
  <si>
    <t>CR 1142</t>
  </si>
  <si>
    <t>Glens Creek Road</t>
  </si>
  <si>
    <t>Thurman Lane</t>
  </si>
  <si>
    <t>DISTRICT 5</t>
  </si>
  <si>
    <t>Bullitt</t>
  </si>
  <si>
    <t>Bullitt County Fiscal Court</t>
  </si>
  <si>
    <t>Roe Hill Road</t>
  </si>
  <si>
    <t>CR 1323</t>
  </si>
  <si>
    <t>P'Poole Lane</t>
  </si>
  <si>
    <t>CR 1312</t>
  </si>
  <si>
    <t>Kerr Lane</t>
  </si>
  <si>
    <t>Franklin</t>
  </si>
  <si>
    <t>City of Frankfort</t>
  </si>
  <si>
    <t>Schenckel Lane</t>
  </si>
  <si>
    <t>CS 1002</t>
  </si>
  <si>
    <t>Kings Daughers Dr.</t>
  </si>
  <si>
    <t>CS 1419</t>
  </si>
  <si>
    <t>Hiawatha Trail</t>
  </si>
  <si>
    <t>Michael C. Davenport Blvd</t>
  </si>
  <si>
    <t>CS1429</t>
  </si>
  <si>
    <t>Franklin County Fiscal Court</t>
  </si>
  <si>
    <t>Hickory Ridge Road</t>
  </si>
  <si>
    <t>CR 1227</t>
  </si>
  <si>
    <t>Gregory Woods Road</t>
  </si>
  <si>
    <t>Mt.Vernon Road</t>
  </si>
  <si>
    <t>Colston Lane</t>
  </si>
  <si>
    <t>Benson Valley Road</t>
  </si>
  <si>
    <t>CR 1300</t>
  </si>
  <si>
    <t>Henry</t>
  </si>
  <si>
    <t>City of Eminence</t>
  </si>
  <si>
    <t>Blackaby Lane</t>
  </si>
  <si>
    <t>CS 2046</t>
  </si>
  <si>
    <t>Crabb Avenue</t>
  </si>
  <si>
    <t>City of Pleasureville</t>
  </si>
  <si>
    <t>Drennon Street</t>
  </si>
  <si>
    <t>Bibb Street</t>
  </si>
  <si>
    <t>CS 4014</t>
  </si>
  <si>
    <t>Henry County Fiscal Court</t>
  </si>
  <si>
    <t>CR 1209</t>
  </si>
  <si>
    <t>CR 1205</t>
  </si>
  <si>
    <t>Locust Lane</t>
  </si>
  <si>
    <t>CR 1377</t>
  </si>
  <si>
    <t>Cherry Court</t>
  </si>
  <si>
    <t>CR 1361C</t>
  </si>
  <si>
    <t>Beechtree Drive</t>
  </si>
  <si>
    <t>CR 1120</t>
  </si>
  <si>
    <t>Davidson Road</t>
  </si>
  <si>
    <t>CR 1025</t>
  </si>
  <si>
    <t>CR 1322</t>
  </si>
  <si>
    <t>Skidmore Lane #3</t>
  </si>
  <si>
    <t>Park Road</t>
  </si>
  <si>
    <t>CR 1210</t>
  </si>
  <si>
    <t/>
  </si>
  <si>
    <t>CR 1119</t>
  </si>
  <si>
    <t>Carpenter Road</t>
  </si>
  <si>
    <t xml:space="preserve">Shelby </t>
  </si>
  <si>
    <t>Shelby County Fiscal Court</t>
  </si>
  <si>
    <t>Little Crooked Creek Road</t>
  </si>
  <si>
    <t>CR 1134</t>
  </si>
  <si>
    <t>Burks Branch Road</t>
  </si>
  <si>
    <t>Spencer</t>
  </si>
  <si>
    <t>Spencer County Fiscal Court</t>
  </si>
  <si>
    <t>Roberts Road (Section 1)</t>
  </si>
  <si>
    <t>CR 1131</t>
  </si>
  <si>
    <t>Roberts Road (Section 2)</t>
  </si>
  <si>
    <t>Lakeview Drive</t>
  </si>
  <si>
    <t>CR 1073</t>
  </si>
  <si>
    <t>Settlers Point Road</t>
  </si>
  <si>
    <t>CR 1311</t>
  </si>
  <si>
    <t>Barth Hill Road</t>
  </si>
  <si>
    <t>CR 1054</t>
  </si>
  <si>
    <t>Trimble</t>
  </si>
  <si>
    <t>Trimble County Fiscal Court</t>
  </si>
  <si>
    <t>hazardous</t>
  </si>
  <si>
    <t>Wises Landing Road</t>
  </si>
  <si>
    <t>DISTRICT 6</t>
  </si>
  <si>
    <t xml:space="preserve">Boone </t>
  </si>
  <si>
    <t>Boone County Fiscal Court</t>
  </si>
  <si>
    <t>Chinquapin Hill Road</t>
  </si>
  <si>
    <t>City of Florence</t>
  </si>
  <si>
    <t>Lucas Street</t>
  </si>
  <si>
    <t>CS 1171</t>
  </si>
  <si>
    <t>Bracken</t>
  </si>
  <si>
    <t>Bracken County Fiscal Court</t>
  </si>
  <si>
    <t>Ford's Avenue</t>
  </si>
  <si>
    <t>Industrial Park No. 1</t>
  </si>
  <si>
    <t>Bill Wilson Road</t>
  </si>
  <si>
    <t>Thompson Ridge</t>
  </si>
  <si>
    <t>Tallner Road</t>
  </si>
  <si>
    <t xml:space="preserve">Salem Ridge </t>
  </si>
  <si>
    <t>CR 1327</t>
  </si>
  <si>
    <t>McClanahan Road</t>
  </si>
  <si>
    <t xml:space="preserve">Pea Ridge </t>
  </si>
  <si>
    <t>Jessie Moore Road</t>
  </si>
  <si>
    <t xml:space="preserve">Snag Creek </t>
  </si>
  <si>
    <t>CR 1309</t>
  </si>
  <si>
    <t>Holts Creek</t>
  </si>
  <si>
    <t>CR 1316</t>
  </si>
  <si>
    <t>Old Dover Road</t>
  </si>
  <si>
    <t>CR 1026</t>
  </si>
  <si>
    <t>Cumminsville-Berlin Road</t>
  </si>
  <si>
    <t>CR 1301</t>
  </si>
  <si>
    <t>Campbell</t>
  </si>
  <si>
    <t>Campbell County Fiscal Court</t>
  </si>
  <si>
    <t>Fender Road</t>
  </si>
  <si>
    <t>CR1001</t>
  </si>
  <si>
    <t>Clay Ridge Road</t>
  </si>
  <si>
    <t>CR 1217</t>
  </si>
  <si>
    <t>Nine Mile Road</t>
  </si>
  <si>
    <t>Burns Road</t>
  </si>
  <si>
    <t>CR 1121</t>
  </si>
  <si>
    <t>City of Alexandria</t>
  </si>
  <si>
    <t>Walnut Park Drive</t>
  </si>
  <si>
    <t>CS 8123</t>
  </si>
  <si>
    <t>Timberline Drive</t>
  </si>
  <si>
    <t>CS 8127</t>
  </si>
  <si>
    <t>Rainbow Lane</t>
  </si>
  <si>
    <t>CS 8124</t>
  </si>
  <si>
    <t>Longridge Lane</t>
  </si>
  <si>
    <t>CS 8128</t>
  </si>
  <si>
    <t>City of Bellevue</t>
  </si>
  <si>
    <t>Covert Run Pike</t>
  </si>
  <si>
    <t>City of Dayton</t>
  </si>
  <si>
    <t>7th Ave.</t>
  </si>
  <si>
    <t>CS 3045</t>
  </si>
  <si>
    <t>5th Ave.</t>
  </si>
  <si>
    <t>CS 3060</t>
  </si>
  <si>
    <t>8th Ave.</t>
  </si>
  <si>
    <t>CS 3067</t>
  </si>
  <si>
    <t>City of Fort Thomas</t>
  </si>
  <si>
    <t>Holly Woods Drive</t>
  </si>
  <si>
    <t>CS 4005</t>
  </si>
  <si>
    <t>James Avenue</t>
  </si>
  <si>
    <t>CS 4036</t>
  </si>
  <si>
    <t>City of Highland Heights</t>
  </si>
  <si>
    <t>Alexandria Way</t>
  </si>
  <si>
    <t>CS 9035</t>
  </si>
  <si>
    <t>City of Newport</t>
  </si>
  <si>
    <t>Joyce Ave</t>
  </si>
  <si>
    <t>CS 1129</t>
  </si>
  <si>
    <t xml:space="preserve">Brighton St. </t>
  </si>
  <si>
    <t>Fitzsimmons St.</t>
  </si>
  <si>
    <t>CS 1121</t>
  </si>
  <si>
    <t>City of Southgate</t>
  </si>
  <si>
    <t>Valley View Drive</t>
  </si>
  <si>
    <t>CS 5002</t>
  </si>
  <si>
    <t>Carroll</t>
  </si>
  <si>
    <t>Carroll County Fiscal Court</t>
  </si>
  <si>
    <t>Dripping Springs</t>
  </si>
  <si>
    <t>Sharon Road</t>
  </si>
  <si>
    <t>CR 1005</t>
  </si>
  <si>
    <t>Lansdale Lane</t>
  </si>
  <si>
    <t>CR1100</t>
  </si>
  <si>
    <t>Pate Lane</t>
  </si>
  <si>
    <t>Boone Road</t>
  </si>
  <si>
    <t>Gallatin</t>
  </si>
  <si>
    <t>Gallatin County Fiscal Court</t>
  </si>
  <si>
    <t>Vera Cruz Road</t>
  </si>
  <si>
    <t>Knox Lillard Road</t>
  </si>
  <si>
    <t>Knox Lillard Road#2</t>
  </si>
  <si>
    <t>Knox Lillard Road#3</t>
  </si>
  <si>
    <t>Jericho Road</t>
  </si>
  <si>
    <t>Little Sugar Creek Road</t>
  </si>
  <si>
    <t>CR 1001</t>
  </si>
  <si>
    <t>Little Sugar Creek Road#2</t>
  </si>
  <si>
    <t>Walnut Lick Road #2</t>
  </si>
  <si>
    <t>Hance Road</t>
  </si>
  <si>
    <t>Lawson-Reddon Road</t>
  </si>
  <si>
    <t>Grant</t>
  </si>
  <si>
    <t>City of Crittenden</t>
  </si>
  <si>
    <t>Oakwood Drive</t>
  </si>
  <si>
    <t>Additional funding request for already completed project with other grant funds</t>
  </si>
  <si>
    <t>City of Williamstown</t>
  </si>
  <si>
    <t>Conrad Lane</t>
  </si>
  <si>
    <t>New road</t>
  </si>
  <si>
    <t xml:space="preserve">Economic development project </t>
  </si>
  <si>
    <t xml:space="preserve">Cynthiana St. </t>
  </si>
  <si>
    <t>CS 1053</t>
  </si>
  <si>
    <t>Grant County Fiscal Court</t>
  </si>
  <si>
    <t>Napoleon Zion Station Road</t>
  </si>
  <si>
    <t>Sherman-Newtown Road</t>
  </si>
  <si>
    <t>Mason Cordova Road</t>
  </si>
  <si>
    <t>CR 1140</t>
  </si>
  <si>
    <t>Case Lane</t>
  </si>
  <si>
    <t>Kendall Road</t>
  </si>
  <si>
    <t>CR 1334</t>
  </si>
  <si>
    <t>Lanter Road</t>
  </si>
  <si>
    <t>CR 1027</t>
  </si>
  <si>
    <t>White Chapel Road</t>
  </si>
  <si>
    <t>CR 1224</t>
  </si>
  <si>
    <t>Oak Ridge Road</t>
  </si>
  <si>
    <t>CR 1112</t>
  </si>
  <si>
    <t>Mann Road</t>
  </si>
  <si>
    <t>Eckler Road</t>
  </si>
  <si>
    <t>CR 1041</t>
  </si>
  <si>
    <t>CR 1059</t>
  </si>
  <si>
    <t>Wainscott Road</t>
  </si>
  <si>
    <t>CR 1154</t>
  </si>
  <si>
    <t>Harrison</t>
  </si>
  <si>
    <t>City of Cynthiana</t>
  </si>
  <si>
    <t>Newsome Ave.</t>
  </si>
  <si>
    <t>CS 1017</t>
  </si>
  <si>
    <t xml:space="preserve">E Bridge </t>
  </si>
  <si>
    <t>CS 1159</t>
  </si>
  <si>
    <t xml:space="preserve">Bridge St. </t>
  </si>
  <si>
    <t>CS 1160</t>
  </si>
  <si>
    <t>Locust &amp; Pearl Intersection</t>
  </si>
  <si>
    <t>CS 1004/1018</t>
  </si>
  <si>
    <t>W. Penn</t>
  </si>
  <si>
    <t>E. Penn</t>
  </si>
  <si>
    <t>Bradford Dr.</t>
  </si>
  <si>
    <t>CS 1044</t>
  </si>
  <si>
    <t>N. Elmarch</t>
  </si>
  <si>
    <t>Harrison County Fiscal Court</t>
  </si>
  <si>
    <t>Robinson Renaker Road</t>
  </si>
  <si>
    <t>CR 1304</t>
  </si>
  <si>
    <t>Salem Pike</t>
  </si>
  <si>
    <t>Kenton</t>
  </si>
  <si>
    <t>City of Covington</t>
  </si>
  <si>
    <t>Boron Avenue/Dr</t>
  </si>
  <si>
    <t>CS 2464</t>
  </si>
  <si>
    <t>Golfview Drive</t>
  </si>
  <si>
    <t>CS 2190</t>
  </si>
  <si>
    <t>City of Crescent Springs</t>
  </si>
  <si>
    <t>Western Reserve Road</t>
  </si>
  <si>
    <t>CS3868</t>
  </si>
  <si>
    <t>Amsterdam Road</t>
  </si>
  <si>
    <t>CS 3801</t>
  </si>
  <si>
    <t>Meadow Wood Drive</t>
  </si>
  <si>
    <t>CS 3842</t>
  </si>
  <si>
    <t>City of Crestview Hills</t>
  </si>
  <si>
    <t>Woodspoint Drive</t>
  </si>
  <si>
    <t>CS 5519</t>
  </si>
  <si>
    <t>City of Edgewood</t>
  </si>
  <si>
    <t>N. Wildrose Street</t>
  </si>
  <si>
    <t>CS 4121</t>
  </si>
  <si>
    <t>E. Wildrose Street</t>
  </si>
  <si>
    <t>CS 4160</t>
  </si>
  <si>
    <t>Maple Lane</t>
  </si>
  <si>
    <t>CS 4119</t>
  </si>
  <si>
    <t>Martha Court</t>
  </si>
  <si>
    <t>CS 4120</t>
  </si>
  <si>
    <t>City of Fort Mitchell</t>
  </si>
  <si>
    <t>Summit Drive</t>
  </si>
  <si>
    <t>CS 7094</t>
  </si>
  <si>
    <t>City of Fort Wright</t>
  </si>
  <si>
    <t>CS 9004</t>
  </si>
  <si>
    <t>Eaton Drive</t>
  </si>
  <si>
    <t>CS 9075</t>
  </si>
  <si>
    <t>City of Independence</t>
  </si>
  <si>
    <t>Beechgrove Drive</t>
  </si>
  <si>
    <t>City of Lakeside Park</t>
  </si>
  <si>
    <t>Bellemonte Avenue</t>
  </si>
  <si>
    <t>CS 4527</t>
  </si>
  <si>
    <t>Road Evaluation =5; Sidewalk =9</t>
  </si>
  <si>
    <t>City of Villa Hills</t>
  </si>
  <si>
    <t>CS 6004</t>
  </si>
  <si>
    <t>CS 6140</t>
  </si>
  <si>
    <t>Kenton County Fiscal Court</t>
  </si>
  <si>
    <t>Hazardous/other</t>
  </si>
  <si>
    <t>Anderson Road</t>
  </si>
  <si>
    <t>Owen</t>
  </si>
  <si>
    <t>Owen County Fiscal Court</t>
  </si>
  <si>
    <t>Gold Circle Road</t>
  </si>
  <si>
    <t>Heath Road</t>
  </si>
  <si>
    <t>CR 1203</t>
  </si>
  <si>
    <t>R. Sharon Road</t>
  </si>
  <si>
    <t>CR 1324</t>
  </si>
  <si>
    <t>Brush Creek Road</t>
  </si>
  <si>
    <t>Old Beechwood Road</t>
  </si>
  <si>
    <t>Old Columbus Road</t>
  </si>
  <si>
    <t>Fox Trail</t>
  </si>
  <si>
    <t>Pendleton</t>
  </si>
  <si>
    <t>Pendleton County Fiscal Court</t>
  </si>
  <si>
    <t>Milford Road</t>
  </si>
  <si>
    <t>CR 1110</t>
  </si>
  <si>
    <t>Lenoxburg Road</t>
  </si>
  <si>
    <t>Trankler Road</t>
  </si>
  <si>
    <t>CR 1065</t>
  </si>
  <si>
    <t>City of Falmouth</t>
  </si>
  <si>
    <t>West Shelby Street</t>
  </si>
  <si>
    <t>East Shelby Street</t>
  </si>
  <si>
    <t>Woodson Road</t>
  </si>
  <si>
    <t>CS 1006</t>
  </si>
  <si>
    <t>Robertson</t>
  </si>
  <si>
    <t>City of Mt. Olivet</t>
  </si>
  <si>
    <t>East Walnut Street</t>
  </si>
  <si>
    <t>Court Street</t>
  </si>
  <si>
    <t>DISTRICT 7</t>
  </si>
  <si>
    <t>Anderson</t>
  </si>
  <si>
    <t>Anderson County Fiscal Court</t>
  </si>
  <si>
    <t>Benson Creek Road</t>
  </si>
  <si>
    <t>CR 1317</t>
  </si>
  <si>
    <t>City of Lawrenceburg</t>
  </si>
  <si>
    <t>Djeddah Drive</t>
  </si>
  <si>
    <t>CS 1149</t>
  </si>
  <si>
    <t>Bourbon</t>
  </si>
  <si>
    <t>Bourbon County Fiscal Court</t>
  </si>
  <si>
    <t>Youngs Mill Road</t>
  </si>
  <si>
    <t>Prescott Lane</t>
  </si>
  <si>
    <t>CR 1115</t>
  </si>
  <si>
    <t>Stoker Road</t>
  </si>
  <si>
    <t>CR 1008</t>
  </si>
  <si>
    <t>McKee Lane</t>
  </si>
  <si>
    <t>City of Paris</t>
  </si>
  <si>
    <t>Castle Boulevard</t>
  </si>
  <si>
    <t>Springhill Drive</t>
  </si>
  <si>
    <t>CS 1105</t>
  </si>
  <si>
    <t>Parkside Drive</t>
  </si>
  <si>
    <t>Brooks Street</t>
  </si>
  <si>
    <t>CS 1147</t>
  </si>
  <si>
    <t>Boyle</t>
  </si>
  <si>
    <t>Boyle County Fiscal Court</t>
  </si>
  <si>
    <t>Old Springfield Road</t>
  </si>
  <si>
    <t>Craintown Road</t>
  </si>
  <si>
    <t>CR 1318</t>
  </si>
  <si>
    <t>Cocanougher Road</t>
  </si>
  <si>
    <t>Tennessee Ridge Road</t>
  </si>
  <si>
    <t>City of Danville</t>
  </si>
  <si>
    <t>Resurfacing/Economic dev.</t>
  </si>
  <si>
    <t>Corporate Drive</t>
  </si>
  <si>
    <t>CS 1297</t>
  </si>
  <si>
    <t xml:space="preserve">Clark </t>
  </si>
  <si>
    <t>City of Winchester</t>
  </si>
  <si>
    <t>Rolling Hills Lane</t>
  </si>
  <si>
    <t>CS 1286</t>
  </si>
  <si>
    <t>Magnolia Street</t>
  </si>
  <si>
    <t>Pendleton Street</t>
  </si>
  <si>
    <t>New Street</t>
  </si>
  <si>
    <t>Flanagan Street</t>
  </si>
  <si>
    <t>CS 1060</t>
  </si>
  <si>
    <t>Clark County Fiscal Court</t>
  </si>
  <si>
    <t>Ecton Road</t>
  </si>
  <si>
    <t>Old Ruckerville Road</t>
  </si>
  <si>
    <t>Oil Springs Road</t>
  </si>
  <si>
    <t>CR 1105</t>
  </si>
  <si>
    <t>Cole Road</t>
  </si>
  <si>
    <t>Vienna Road</t>
  </si>
  <si>
    <t>Dry Fork Creek Road</t>
  </si>
  <si>
    <t>White Turkey Road</t>
  </si>
  <si>
    <t>Lynnway Drive</t>
  </si>
  <si>
    <t>CR 1279</t>
  </si>
  <si>
    <t xml:space="preserve">Teal Lane </t>
  </si>
  <si>
    <t>Judy Pike</t>
  </si>
  <si>
    <t>Prewitt Lane</t>
  </si>
  <si>
    <t>CR 1225</t>
  </si>
  <si>
    <t>Wells Road</t>
  </si>
  <si>
    <t xml:space="preserve">Woodduck Ct. </t>
  </si>
  <si>
    <t>CR 1351</t>
  </si>
  <si>
    <t>Pintail Lane</t>
  </si>
  <si>
    <t>CR 1349</t>
  </si>
  <si>
    <t>Gentry Lane</t>
  </si>
  <si>
    <t>Colby Hills Dr. &amp; Cir</t>
  </si>
  <si>
    <t>CR 1300H/J</t>
  </si>
  <si>
    <t>Hollow Road</t>
  </si>
  <si>
    <t>Cunningham Lane</t>
  </si>
  <si>
    <t>CR 1106</t>
  </si>
  <si>
    <t>Glennway Road</t>
  </si>
  <si>
    <t>CR 1343</t>
  </si>
  <si>
    <t>Summerhill Way</t>
  </si>
  <si>
    <t>CR 1368</t>
  </si>
  <si>
    <t xml:space="preserve">Rose Dr. </t>
  </si>
  <si>
    <t>Cardinal Lane</t>
  </si>
  <si>
    <t>CR 1300C</t>
  </si>
  <si>
    <t xml:space="preserve">Spring Valley Dr. </t>
  </si>
  <si>
    <t>CR 1367</t>
  </si>
  <si>
    <t>The Woods Ln</t>
  </si>
  <si>
    <t>CR 1289</t>
  </si>
  <si>
    <t xml:space="preserve">Marquis Ct. </t>
  </si>
  <si>
    <t>CR 1269</t>
  </si>
  <si>
    <t xml:space="preserve">Orchid Ct. </t>
  </si>
  <si>
    <t>CR 1297</t>
  </si>
  <si>
    <t>Foxglove Ln./Ct.</t>
  </si>
  <si>
    <t>CR 1298/1299</t>
  </si>
  <si>
    <t xml:space="preserve">Fairfax Dr. </t>
  </si>
  <si>
    <t>CR 1254</t>
  </si>
  <si>
    <t>Ralston Lane</t>
  </si>
  <si>
    <t>Spencer Ln.</t>
  </si>
  <si>
    <t>CR 1135</t>
  </si>
  <si>
    <t xml:space="preserve">Bentbrook Ct. </t>
  </si>
  <si>
    <t>CR 1255</t>
  </si>
  <si>
    <t xml:space="preserve">Foxboro Ct. </t>
  </si>
  <si>
    <t>CR 1291</t>
  </si>
  <si>
    <t>Tower Ln.</t>
  </si>
  <si>
    <t xml:space="preserve">Garrard </t>
  </si>
  <si>
    <t>City of Lancaster</t>
  </si>
  <si>
    <t>S. Campbell</t>
  </si>
  <si>
    <t>Highland Avenue</t>
  </si>
  <si>
    <t>Hamilton Avenue</t>
  </si>
  <si>
    <t>CS 1056</t>
  </si>
  <si>
    <t xml:space="preserve">Hillcrest </t>
  </si>
  <si>
    <t>CS 1061</t>
  </si>
  <si>
    <t>Dan Turner</t>
  </si>
  <si>
    <t>CS 1068</t>
  </si>
  <si>
    <t>Garrard County Fiscal Court</t>
  </si>
  <si>
    <t>Old Lexington Road E</t>
  </si>
  <si>
    <t>Gillespie Pike</t>
  </si>
  <si>
    <t>CR 1102</t>
  </si>
  <si>
    <t xml:space="preserve">Jessamine </t>
  </si>
  <si>
    <t>Jessamine County Fiscal Court</t>
  </si>
  <si>
    <t>Marble Creek Lane</t>
  </si>
  <si>
    <t>Newman Road</t>
  </si>
  <si>
    <t>CR 1108</t>
  </si>
  <si>
    <t>Vince Road</t>
  </si>
  <si>
    <t>Madison</t>
  </si>
  <si>
    <t>City of Berea</t>
  </si>
  <si>
    <t>Elm Street</t>
  </si>
  <si>
    <t>CS 2064</t>
  </si>
  <si>
    <t>City of Richmond</t>
  </si>
  <si>
    <t>Four Mile Road</t>
  </si>
  <si>
    <t>CS 1378</t>
  </si>
  <si>
    <t>Madison County Fiscal Court</t>
  </si>
  <si>
    <t>Peytontown Road</t>
  </si>
  <si>
    <t>Oakley Wells Road</t>
  </si>
  <si>
    <t>Gravel Lick Branch Road</t>
  </si>
  <si>
    <t>Floyd Branch Road</t>
  </si>
  <si>
    <t>Carvers ferry road</t>
  </si>
  <si>
    <t>Mercer</t>
  </si>
  <si>
    <t>Mercer County Fiscal Court</t>
  </si>
  <si>
    <t>Falls Run</t>
  </si>
  <si>
    <t>Tewmey Lane</t>
  </si>
  <si>
    <t>Oregon road</t>
  </si>
  <si>
    <t>CR 1016</t>
  </si>
  <si>
    <t>Stratton Road</t>
  </si>
  <si>
    <t>Montgomery</t>
  </si>
  <si>
    <t>City of Camargo</t>
  </si>
  <si>
    <t>Cartwright Road</t>
  </si>
  <si>
    <t>Rose Avenue</t>
  </si>
  <si>
    <t>CS 2030</t>
  </si>
  <si>
    <t>Junior Street</t>
  </si>
  <si>
    <t>North Stafford Avenue</t>
  </si>
  <si>
    <t>South Stafford Street</t>
  </si>
  <si>
    <t>CS 2009</t>
  </si>
  <si>
    <t>City of Mount Sterling</t>
  </si>
  <si>
    <t xml:space="preserve">Spring Street </t>
  </si>
  <si>
    <t>North Queen Street</t>
  </si>
  <si>
    <t>Montgomery County Fiscal Court</t>
  </si>
  <si>
    <t>Meadow View Court</t>
  </si>
  <si>
    <t>CR 1342A</t>
  </si>
  <si>
    <t>Fox Chase Court</t>
  </si>
  <si>
    <t>CR 1342B</t>
  </si>
  <si>
    <t>Cecil Road</t>
  </si>
  <si>
    <t xml:space="preserve">Scott </t>
  </si>
  <si>
    <t>City of Georgetown</t>
  </si>
  <si>
    <t xml:space="preserve">Hazardous </t>
  </si>
  <si>
    <t>CS 1119</t>
  </si>
  <si>
    <t xml:space="preserve">City of Stamping </t>
  </si>
  <si>
    <t>Commonwealth Drive</t>
  </si>
  <si>
    <t>Scott County Fiscal Court</t>
  </si>
  <si>
    <t>Cane Run Road</t>
  </si>
  <si>
    <t>CR 1206</t>
  </si>
  <si>
    <t>Finnell Pike</t>
  </si>
  <si>
    <t>Woodford</t>
  </si>
  <si>
    <t>City of Versailles</t>
  </si>
  <si>
    <t>Beasley Drive</t>
  </si>
  <si>
    <t>CS 1233</t>
  </si>
  <si>
    <t>Crossfield Drive</t>
  </si>
  <si>
    <t>CS 1021</t>
  </si>
  <si>
    <t>Woodford County Fiscal Court</t>
  </si>
  <si>
    <t>Dry Ridge Road</t>
  </si>
  <si>
    <t>Huntertown Road</t>
  </si>
  <si>
    <t>CR 1100</t>
  </si>
  <si>
    <t>Harmony Lane</t>
  </si>
  <si>
    <t>Duckers Road</t>
  </si>
  <si>
    <t>Oregon Road</t>
  </si>
  <si>
    <t>DISTRICT 8</t>
  </si>
  <si>
    <t>Adair</t>
  </si>
  <si>
    <t>Adair County Fiscal Court</t>
  </si>
  <si>
    <t>Sulphur Springs Road</t>
  </si>
  <si>
    <t>Yellow Hammer Road</t>
  </si>
  <si>
    <t>Keen Wilson Road</t>
  </si>
  <si>
    <t>CR 1150</t>
  </si>
  <si>
    <t>CR 1180</t>
  </si>
  <si>
    <t>Harlan Brown Road</t>
  </si>
  <si>
    <t>CR 1275</t>
  </si>
  <si>
    <t>Earnest Sparks Rd</t>
  </si>
  <si>
    <t>CR 1516D</t>
  </si>
  <si>
    <t>Redmon Road</t>
  </si>
  <si>
    <t>L. Hancock Road</t>
  </si>
  <si>
    <t>R.B. Curry Road</t>
  </si>
  <si>
    <t>CR 1651</t>
  </si>
  <si>
    <t>Grassy Springs Road</t>
  </si>
  <si>
    <t>CR 1032</t>
  </si>
  <si>
    <t>Sulphur Creek Road</t>
  </si>
  <si>
    <t>Abrell Road</t>
  </si>
  <si>
    <t>Gennie Hill Road</t>
  </si>
  <si>
    <t>Gentry Mill Road</t>
  </si>
  <si>
    <t>CR 1167</t>
  </si>
  <si>
    <t>Old Gradyville Road</t>
  </si>
  <si>
    <t>City of Columbia</t>
  </si>
  <si>
    <t>Allen Street</t>
  </si>
  <si>
    <t>North High Street</t>
  </si>
  <si>
    <t>CS 1059</t>
  </si>
  <si>
    <t xml:space="preserve">Casey </t>
  </si>
  <si>
    <t>Casey County Fiscal Court</t>
  </si>
  <si>
    <t>Haggard Road</t>
  </si>
  <si>
    <t>CR 1230</t>
  </si>
  <si>
    <t>Elk Cave Branch Road</t>
  </si>
  <si>
    <t>Tommy Clark Road</t>
  </si>
  <si>
    <t>Maxey Valley Road</t>
  </si>
  <si>
    <t>CR 1013</t>
  </si>
  <si>
    <t>City of Liberty</t>
  </si>
  <si>
    <t>Trammel Street</t>
  </si>
  <si>
    <t>Combest Street</t>
  </si>
  <si>
    <t>Wall Street</t>
  </si>
  <si>
    <t>Clinton</t>
  </si>
  <si>
    <t>Clinton County Fiscal Court</t>
  </si>
  <si>
    <t>Spring Creek Road</t>
  </si>
  <si>
    <t>CR 1199</t>
  </si>
  <si>
    <t>Concord Road</t>
  </si>
  <si>
    <t>CR 1138</t>
  </si>
  <si>
    <t>Virginia Ave</t>
  </si>
  <si>
    <t>Wray Ridge Road</t>
  </si>
  <si>
    <t>Travis Groce Road</t>
  </si>
  <si>
    <t>CR1253</t>
  </si>
  <si>
    <t>Joyce Conner Road</t>
  </si>
  <si>
    <t>CR 1067</t>
  </si>
  <si>
    <t>City of Bukesville</t>
  </si>
  <si>
    <t>North/South High St</t>
  </si>
  <si>
    <t>Cumberland County Fiscal Court</t>
  </si>
  <si>
    <t>Brush Creek Circle</t>
  </si>
  <si>
    <t>CR 1086</t>
  </si>
  <si>
    <t>B.W. Long Road</t>
  </si>
  <si>
    <t>Kuczma Road</t>
  </si>
  <si>
    <t>CR 1173</t>
  </si>
  <si>
    <t>Scott Finley Road</t>
  </si>
  <si>
    <t>Bethel Scott Road</t>
  </si>
  <si>
    <t>CR 1287</t>
  </si>
  <si>
    <t>Lincoln</t>
  </si>
  <si>
    <t>Lincoln County Fiscal Court</t>
  </si>
  <si>
    <t>OLD US 127 North Loop</t>
  </si>
  <si>
    <t>069CR1373</t>
  </si>
  <si>
    <t>Pond School Road</t>
  </si>
  <si>
    <t>069CR1246</t>
  </si>
  <si>
    <t>Blue Lick Road</t>
  </si>
  <si>
    <t>069CR1347</t>
  </si>
  <si>
    <t>Ephesus School Road</t>
  </si>
  <si>
    <t>069CR1149</t>
  </si>
  <si>
    <t>Ester Spur</t>
  </si>
  <si>
    <t>069CR1147</t>
  </si>
  <si>
    <t>Black Pike</t>
  </si>
  <si>
    <t>069CR1346</t>
  </si>
  <si>
    <t>City of Stanford</t>
  </si>
  <si>
    <t>Eagle Run Dr.</t>
  </si>
  <si>
    <t>CS1061</t>
  </si>
  <si>
    <t>3rd Street</t>
  </si>
  <si>
    <t>CS1003</t>
  </si>
  <si>
    <t>Adams Court</t>
  </si>
  <si>
    <t>CS1036</t>
  </si>
  <si>
    <t xml:space="preserve">McCreary </t>
  </si>
  <si>
    <t>McCeary County Fiscal Court</t>
  </si>
  <si>
    <t xml:space="preserve">Oaks Lane </t>
  </si>
  <si>
    <t>CR 1372A</t>
  </si>
  <si>
    <t>Medical Lane/Sourthfork Center</t>
  </si>
  <si>
    <t>CR 1443/1290UU</t>
  </si>
  <si>
    <t>Peel Dogwood Road</t>
  </si>
  <si>
    <t>New Liberty Road</t>
  </si>
  <si>
    <t xml:space="preserve">Pulaski </t>
  </si>
  <si>
    <t>City of Burnside</t>
  </si>
  <si>
    <t>Highland Drive</t>
  </si>
  <si>
    <t>CS 3006</t>
  </si>
  <si>
    <t>Maple Ave.</t>
  </si>
  <si>
    <t>CS 3035</t>
  </si>
  <si>
    <t>Kinsey Ave.</t>
  </si>
  <si>
    <t>CS 3026</t>
  </si>
  <si>
    <t>Locust Ave</t>
  </si>
  <si>
    <t>CS 3036</t>
  </si>
  <si>
    <t>Military Drive</t>
  </si>
  <si>
    <t>Baugh Lane</t>
  </si>
  <si>
    <t>CS 1055</t>
  </si>
  <si>
    <t>S. Heather Lane</t>
  </si>
  <si>
    <t>Laura Lane</t>
  </si>
  <si>
    <t>CS 1052</t>
  </si>
  <si>
    <t>Edgelawn Avenue</t>
  </si>
  <si>
    <t>CS 3014</t>
  </si>
  <si>
    <t>City of Ferguson</t>
  </si>
  <si>
    <t xml:space="preserve">South Waddle St. </t>
  </si>
  <si>
    <t>CS 2035</t>
  </si>
  <si>
    <t xml:space="preserve">Brandon St. </t>
  </si>
  <si>
    <t xml:space="preserve">Walnut St. </t>
  </si>
  <si>
    <t xml:space="preserve">Ash St. </t>
  </si>
  <si>
    <t>CS 2031</t>
  </si>
  <si>
    <t>City of Science Hill</t>
  </si>
  <si>
    <t>Angel Lane</t>
  </si>
  <si>
    <t>Elbrigh St.</t>
  </si>
  <si>
    <t>CS 4021</t>
  </si>
  <si>
    <t>Wayne Ave.</t>
  </si>
  <si>
    <t>CS4002</t>
  </si>
  <si>
    <t>Central Ave.</t>
  </si>
  <si>
    <t>CS4025</t>
  </si>
  <si>
    <t>Hazel St.</t>
  </si>
  <si>
    <t>CS4008</t>
  </si>
  <si>
    <t>Dick St.</t>
  </si>
  <si>
    <t>CS4028</t>
  </si>
  <si>
    <t>Cain St.</t>
  </si>
  <si>
    <t>CS4031</t>
  </si>
  <si>
    <t>City of Somerset</t>
  </si>
  <si>
    <t>Neighborly Way</t>
  </si>
  <si>
    <t>CS 1226</t>
  </si>
  <si>
    <t>Bogle Street</t>
  </si>
  <si>
    <t>CS 1234</t>
  </si>
  <si>
    <t>Pulaski County Fiscal Court</t>
  </si>
  <si>
    <t>Finley Owens Road</t>
  </si>
  <si>
    <t>CR 1757</t>
  </si>
  <si>
    <t>Dye Road</t>
  </si>
  <si>
    <t>CR 1648</t>
  </si>
  <si>
    <t>Norwood Mt. Zion Road</t>
  </si>
  <si>
    <t>CR1666</t>
  </si>
  <si>
    <t>Doolin School Road</t>
  </si>
  <si>
    <t xml:space="preserve">Hargis Lane </t>
  </si>
  <si>
    <t>Cannonball Road</t>
  </si>
  <si>
    <t>Drum Road</t>
  </si>
  <si>
    <t>Bauer Road</t>
  </si>
  <si>
    <t>CR 1232</t>
  </si>
  <si>
    <t>Edgewater Road</t>
  </si>
  <si>
    <t>Piney Grove Road</t>
  </si>
  <si>
    <t>CR 1655</t>
  </si>
  <si>
    <t>Partial 10</t>
  </si>
  <si>
    <t>Rockcastle</t>
  </si>
  <si>
    <t>Rockcastle County Fiscal Court</t>
  </si>
  <si>
    <t>Burn Ridge Road</t>
  </si>
  <si>
    <t>CR 1046</t>
  </si>
  <si>
    <t>Ottawa School</t>
  </si>
  <si>
    <t>Reverend Green Loop</t>
  </si>
  <si>
    <t>CR1416</t>
  </si>
  <si>
    <t>Sweetwater</t>
  </si>
  <si>
    <t>Cook Road</t>
  </si>
  <si>
    <t>CR 1039</t>
  </si>
  <si>
    <t>Scaffold Cane Loop</t>
  </si>
  <si>
    <t>Green Fish</t>
  </si>
  <si>
    <t>Renfro Creek Road</t>
  </si>
  <si>
    <t>CR 1333</t>
  </si>
  <si>
    <t>Doc Adams Road</t>
  </si>
  <si>
    <t>CR 1620</t>
  </si>
  <si>
    <t>Brown Road</t>
  </si>
  <si>
    <t>Russell</t>
  </si>
  <si>
    <t>Russell County Fiscal Court</t>
  </si>
  <si>
    <t>Decatur Road</t>
  </si>
  <si>
    <t>CR1072</t>
  </si>
  <si>
    <t>Half Acre Road</t>
  </si>
  <si>
    <t>Ramsey Creek Road</t>
  </si>
  <si>
    <t>Summer lane</t>
  </si>
  <si>
    <t>CR 1504</t>
  </si>
  <si>
    <t>Primrose Street</t>
  </si>
  <si>
    <t>CR1445E</t>
  </si>
  <si>
    <t>Hadley Blvd</t>
  </si>
  <si>
    <t>CR 1426</t>
  </si>
  <si>
    <t>Lakeway Halls</t>
  </si>
  <si>
    <t>CR1466</t>
  </si>
  <si>
    <t>Indian Hills Missionary Road</t>
  </si>
  <si>
    <t>CR 1177F</t>
  </si>
  <si>
    <t>Pottershop Hill Road</t>
  </si>
  <si>
    <t>CR1543</t>
  </si>
  <si>
    <t>Honeysuckle Lane</t>
  </si>
  <si>
    <t>CR 1445B</t>
  </si>
  <si>
    <t>Summer Lane</t>
  </si>
  <si>
    <t>CR 1445E</t>
  </si>
  <si>
    <t xml:space="preserve">Cherry Loop </t>
  </si>
  <si>
    <t>CR 1192</t>
  </si>
  <si>
    <t>Twin Oaks</t>
  </si>
  <si>
    <t>Old Eli McQueary Road</t>
  </si>
  <si>
    <t>Mt. Pleasant Road</t>
  </si>
  <si>
    <t>Clify Creek Road</t>
  </si>
  <si>
    <t>CR 1129</t>
  </si>
  <si>
    <t>Old Sano Road</t>
  </si>
  <si>
    <t>CR 1390</t>
  </si>
  <si>
    <t xml:space="preserve">Meadow Brooke Dr. </t>
  </si>
  <si>
    <t>CR 1464</t>
  </si>
  <si>
    <t>Kara Lane</t>
  </si>
  <si>
    <t>CR 1737</t>
  </si>
  <si>
    <t>Roberts Lane</t>
  </si>
  <si>
    <t>Johns Road</t>
  </si>
  <si>
    <t>CR1724</t>
  </si>
  <si>
    <t>City of Russell Springs</t>
  </si>
  <si>
    <t>Stephens Court</t>
  </si>
  <si>
    <t>CS 2125</t>
  </si>
  <si>
    <t>C. Voiles Drive</t>
  </si>
  <si>
    <t>CS 2124</t>
  </si>
  <si>
    <t>Alexander Road</t>
  </si>
  <si>
    <t xml:space="preserve">Wayne </t>
  </si>
  <si>
    <t>City of Monticello</t>
  </si>
  <si>
    <t>Hardwood Drive</t>
  </si>
  <si>
    <t>Dugan Street</t>
  </si>
  <si>
    <t>Wayne County Fiscal Court</t>
  </si>
  <si>
    <t>Delta Road</t>
  </si>
  <si>
    <t>CR 1030</t>
  </si>
  <si>
    <t>Bobby Tucker Road</t>
  </si>
  <si>
    <t>Mildred Gregory Road</t>
  </si>
  <si>
    <t>CR 1165</t>
  </si>
  <si>
    <t>Denny Hollow Sinking</t>
  </si>
  <si>
    <t>Sugar Hollow Road</t>
  </si>
  <si>
    <t>Big Sinking Road</t>
  </si>
  <si>
    <t>Brammer Hill Ridge Road</t>
  </si>
  <si>
    <t>Kelly Lane</t>
  </si>
  <si>
    <t>Morrow's Landing Road</t>
  </si>
  <si>
    <t>Sellars Road</t>
  </si>
  <si>
    <t>CR 1523D</t>
  </si>
  <si>
    <t>Denny Hollow Road #2</t>
  </si>
  <si>
    <t>Tony Dishman Road</t>
  </si>
  <si>
    <t>CR 1417K</t>
  </si>
  <si>
    <t>DISTRICT 9</t>
  </si>
  <si>
    <t>Bath</t>
  </si>
  <si>
    <t>Bath County Fiscal Court</t>
  </si>
  <si>
    <t>Sharpsburg Main Street</t>
  </si>
  <si>
    <t>Batt</t>
  </si>
  <si>
    <t>Blevins Valley</t>
  </si>
  <si>
    <t>Vanlandingham - B</t>
  </si>
  <si>
    <t>North Stepstone</t>
  </si>
  <si>
    <t>Nixon - A</t>
  </si>
  <si>
    <t>CR 1320</t>
  </si>
  <si>
    <t>Nixon - B</t>
  </si>
  <si>
    <t>Vance Road</t>
  </si>
  <si>
    <t>CR 1103</t>
  </si>
  <si>
    <t xml:space="preserve">Cheyenne </t>
  </si>
  <si>
    <t>CR 1358</t>
  </si>
  <si>
    <t>Atkinson</t>
  </si>
  <si>
    <t>Washington Branch</t>
  </si>
  <si>
    <t>Brandy Rd</t>
  </si>
  <si>
    <t>CR 1061</t>
  </si>
  <si>
    <t>Kendall Springs</t>
  </si>
  <si>
    <t>Old State</t>
  </si>
  <si>
    <t>CR 1238</t>
  </si>
  <si>
    <t>Clear Creek</t>
  </si>
  <si>
    <t>Pine Grove</t>
  </si>
  <si>
    <t>Blueberry Lane</t>
  </si>
  <si>
    <t>CR 1053</t>
  </si>
  <si>
    <t>Johnson Road</t>
  </si>
  <si>
    <t>Adams Road</t>
  </si>
  <si>
    <t>CR 10005</t>
  </si>
  <si>
    <t>Pendleton Branch</t>
  </si>
  <si>
    <t>Saltwell</t>
  </si>
  <si>
    <t>Shrout Road</t>
  </si>
  <si>
    <t>CR 1218</t>
  </si>
  <si>
    <t>Helton Road</t>
  </si>
  <si>
    <t>Redhill Road</t>
  </si>
  <si>
    <t>Fearing Road</t>
  </si>
  <si>
    <t>CR  1100</t>
  </si>
  <si>
    <t>North Little Flat Ledford</t>
  </si>
  <si>
    <t xml:space="preserve">City of Owingsville </t>
  </si>
  <si>
    <t>Cecil Avenue</t>
  </si>
  <si>
    <t>Miller Scenic Drive</t>
  </si>
  <si>
    <t>CS 1040</t>
  </si>
  <si>
    <t>Boyd</t>
  </si>
  <si>
    <t>Boyd County Fiscal Court</t>
  </si>
  <si>
    <t>Stephens Meade Road</t>
  </si>
  <si>
    <t>CR 1337B</t>
  </si>
  <si>
    <t>Kenview Drive</t>
  </si>
  <si>
    <t>CR 1044H2</t>
  </si>
  <si>
    <t>Twin Ridge Road</t>
  </si>
  <si>
    <t>CR 1242</t>
  </si>
  <si>
    <t>Copley Road</t>
  </si>
  <si>
    <t>CR1246G</t>
  </si>
  <si>
    <t>Carter</t>
  </si>
  <si>
    <t>Carter County Fiscal Court</t>
  </si>
  <si>
    <t>Sherwood Drive</t>
  </si>
  <si>
    <t>CR 1109</t>
  </si>
  <si>
    <t>Damron Mayo Road</t>
  </si>
  <si>
    <t>CR 1090</t>
  </si>
  <si>
    <t>Smokey Creek Road</t>
  </si>
  <si>
    <t>Lower Grassy Road</t>
  </si>
  <si>
    <t>CR 1499</t>
  </si>
  <si>
    <t>Goose Creek Road</t>
  </si>
  <si>
    <t>Wells Branch Road</t>
  </si>
  <si>
    <t>CR 1190</t>
  </si>
  <si>
    <t>Elliott</t>
  </si>
  <si>
    <t>City of Sandy Hook</t>
  </si>
  <si>
    <t>Sycamore/Adkins Street</t>
  </si>
  <si>
    <t>Roy Street</t>
  </si>
  <si>
    <t>Elliott County Fiscal Court</t>
  </si>
  <si>
    <t>Devils Fork</t>
  </si>
  <si>
    <t>Open Fork</t>
  </si>
  <si>
    <t>Stringtown</t>
  </si>
  <si>
    <t xml:space="preserve">CR 1353 </t>
  </si>
  <si>
    <t>Gillium Branch</t>
  </si>
  <si>
    <t>CR11113</t>
  </si>
  <si>
    <t>Bob Bowling</t>
  </si>
  <si>
    <t>CR 1259</t>
  </si>
  <si>
    <t>Walker Moore</t>
  </si>
  <si>
    <t>Little Brushy</t>
  </si>
  <si>
    <t>Fleming</t>
  </si>
  <si>
    <t>Fleming County Fiscal Court</t>
  </si>
  <si>
    <t>035-CR 1027</t>
  </si>
  <si>
    <t>Wilson Run road</t>
  </si>
  <si>
    <t>035-Cr-1036</t>
  </si>
  <si>
    <t>Greenup</t>
  </si>
  <si>
    <t>City of Flatwoods</t>
  </si>
  <si>
    <t>Hazard Condition</t>
  </si>
  <si>
    <t>Red Devil Lane</t>
  </si>
  <si>
    <t>KY 1172</t>
  </si>
  <si>
    <t>Sidewalk</t>
  </si>
  <si>
    <t>City of Raceland</t>
  </si>
  <si>
    <t>Hillview Avenue</t>
  </si>
  <si>
    <t>CS 4015</t>
  </si>
  <si>
    <t>City of Russell</t>
  </si>
  <si>
    <t>Resurfacing/Hazard Condition</t>
  </si>
  <si>
    <t>Kenwood Drive</t>
  </si>
  <si>
    <t>CS 3054</t>
  </si>
  <si>
    <t>Deering Court</t>
  </si>
  <si>
    <t>CS 3079</t>
  </si>
  <si>
    <t>Thompson Road</t>
  </si>
  <si>
    <t>CS 3031</t>
  </si>
  <si>
    <t>Oakridge Court</t>
  </si>
  <si>
    <t>CS 3080</t>
  </si>
  <si>
    <t>Greenup County Fiscal Court</t>
  </si>
  <si>
    <t>Darby Hollow</t>
  </si>
  <si>
    <t>CR 1273</t>
  </si>
  <si>
    <t>Connley Flats</t>
  </si>
  <si>
    <t>Beauty Ridge</t>
  </si>
  <si>
    <t>CR 1385</t>
  </si>
  <si>
    <t>Southridge Road</t>
  </si>
  <si>
    <t>CR 1457</t>
  </si>
  <si>
    <t>Matterhorn Court</t>
  </si>
  <si>
    <t>CR 1245F</t>
  </si>
  <si>
    <t>Chalet Circle</t>
  </si>
  <si>
    <t>CR 1245E</t>
  </si>
  <si>
    <t>Lucerine Lane</t>
  </si>
  <si>
    <t>CR 1245C</t>
  </si>
  <si>
    <t>Mt. Blanc Court</t>
  </si>
  <si>
    <t>CR 1245D</t>
  </si>
  <si>
    <t>Logan Road</t>
  </si>
  <si>
    <t>CR 1294</t>
  </si>
  <si>
    <t>Greenhouse Road</t>
  </si>
  <si>
    <t>CR 1093C</t>
  </si>
  <si>
    <t>Lewis</t>
  </si>
  <si>
    <t>Lewis County Fiscal Court</t>
  </si>
  <si>
    <t>Twelve Trees Lane</t>
  </si>
  <si>
    <t>CR 1402</t>
  </si>
  <si>
    <t>Beechy</t>
  </si>
  <si>
    <t>Canaan Church Road</t>
  </si>
  <si>
    <t>Firebrick/Indian Run</t>
  </si>
  <si>
    <t>Lower Kinney</t>
  </si>
  <si>
    <t>Mason</t>
  </si>
  <si>
    <t>City of Maysville</t>
  </si>
  <si>
    <t>Jersey Ridge Road</t>
  </si>
  <si>
    <t>CS-1108</t>
  </si>
  <si>
    <t>Mason County Fiscal Court</t>
  </si>
  <si>
    <t>Old Half Hill Road</t>
  </si>
  <si>
    <t>CR 1123</t>
  </si>
  <si>
    <t xml:space="preserve">South Ripley Road </t>
  </si>
  <si>
    <t>Nicholas</t>
  </si>
  <si>
    <t>Nicholas County Fiscal Court</t>
  </si>
  <si>
    <t>Locust Grove</t>
  </si>
  <si>
    <t>Dog Walk Road</t>
  </si>
  <si>
    <t>Richie Road</t>
  </si>
  <si>
    <t>CR 1235</t>
  </si>
  <si>
    <t>Lower Concord</t>
  </si>
  <si>
    <t>Upper Sharpsburg</t>
  </si>
  <si>
    <t>CR 115</t>
  </si>
  <si>
    <t>Rowan</t>
  </si>
  <si>
    <t>City of Lakeview Heights</t>
  </si>
  <si>
    <t>Beechwood Lane</t>
  </si>
  <si>
    <t>Woodland Drive</t>
  </si>
  <si>
    <t>CS 2007</t>
  </si>
  <si>
    <t xml:space="preserve">Circle Drive </t>
  </si>
  <si>
    <t>City of Moorehead</t>
  </si>
  <si>
    <t xml:space="preserve">East Main St. </t>
  </si>
  <si>
    <t xml:space="preserve">West Main St. </t>
  </si>
  <si>
    <t>American Legion Way</t>
  </si>
  <si>
    <t>Old Flemingsburg Rd.</t>
  </si>
  <si>
    <t>CS 1136</t>
  </si>
  <si>
    <t xml:space="preserve">Clearfield St. </t>
  </si>
  <si>
    <t>CS 1178</t>
  </si>
  <si>
    <t xml:space="preserve">Walton St. </t>
  </si>
  <si>
    <t>CS 1177</t>
  </si>
  <si>
    <t>Candlelight Way</t>
  </si>
  <si>
    <t>CS 1172</t>
  </si>
  <si>
    <t>Boone Pl.</t>
  </si>
  <si>
    <t>CS 1175</t>
  </si>
  <si>
    <t>Phillip Dr.</t>
  </si>
  <si>
    <t>CS 1173</t>
  </si>
  <si>
    <t>North Wilson Ave.</t>
  </si>
  <si>
    <t>CS 1163</t>
  </si>
  <si>
    <t>Knapp Ave.</t>
  </si>
  <si>
    <t xml:space="preserve">Trademore Dr. </t>
  </si>
  <si>
    <t>CS 1203</t>
  </si>
  <si>
    <t>Virginia Ave.</t>
  </si>
  <si>
    <t>Rowan County Fiscal Court</t>
  </si>
  <si>
    <t>Rice Road</t>
  </si>
  <si>
    <t>Hallwood Drive</t>
  </si>
  <si>
    <t>CR1449</t>
  </si>
  <si>
    <t>East Clack Mountain road</t>
  </si>
  <si>
    <t>Hemlock View Road</t>
  </si>
  <si>
    <t>CR 1636</t>
  </si>
  <si>
    <t>0.705/cul de sac</t>
  </si>
  <si>
    <t>Poplar Lane</t>
  </si>
  <si>
    <t>Wolfe Hollow Road</t>
  </si>
  <si>
    <t>Eagle Drive</t>
  </si>
  <si>
    <t>CR 1802</t>
  </si>
  <si>
    <t>Logan Hollow Road</t>
  </si>
  <si>
    <t>Crix Ridge Road</t>
  </si>
  <si>
    <t>CR  1145</t>
  </si>
  <si>
    <t>Hazel  Tree Lane</t>
  </si>
  <si>
    <t>CR 1424</t>
  </si>
  <si>
    <t>Hunters Lane</t>
  </si>
  <si>
    <t>CR 1249</t>
  </si>
  <si>
    <t>Ditney Ridge</t>
  </si>
  <si>
    <t>Seas Branch Road</t>
  </si>
  <si>
    <t>Cook Branch Road</t>
  </si>
  <si>
    <t>.490/cul de sac</t>
  </si>
  <si>
    <t>DISTRICT 10</t>
  </si>
  <si>
    <t xml:space="preserve">Breathitt </t>
  </si>
  <si>
    <t>Breathitt County Fiscal Court</t>
  </si>
  <si>
    <t>Roark Branch Road</t>
  </si>
  <si>
    <t>Hunting Creek Road</t>
  </si>
  <si>
    <t>Cook Fork Road</t>
  </si>
  <si>
    <t>Strong Branch Road</t>
  </si>
  <si>
    <t>Mill Creek Road</t>
  </si>
  <si>
    <t>Butterpoint Road</t>
  </si>
  <si>
    <t>Buzzard Fork Road</t>
  </si>
  <si>
    <t>Bowlings Creek Road</t>
  </si>
  <si>
    <t>Lower Beaver Dam Road</t>
  </si>
  <si>
    <t>Upper Beaver Dam</t>
  </si>
  <si>
    <t>Hardshell Caney Road</t>
  </si>
  <si>
    <t>Cockrells Fork Road</t>
  </si>
  <si>
    <t>CR 1139</t>
  </si>
  <si>
    <t>Howards Creek Road</t>
  </si>
  <si>
    <t>Barge Creek Road</t>
  </si>
  <si>
    <t>City of Jackson</t>
  </si>
  <si>
    <t>Collier Avenue</t>
  </si>
  <si>
    <t>Lincoln Avenue</t>
  </si>
  <si>
    <t>Pine Hill Drive</t>
  </si>
  <si>
    <t>Estill</t>
  </si>
  <si>
    <t>Estill County Fiscal Court</t>
  </si>
  <si>
    <t>Round Mountain Road</t>
  </si>
  <si>
    <t>CR 1228</t>
  </si>
  <si>
    <t>Patsy Road</t>
  </si>
  <si>
    <t>Eli Sparks Road</t>
  </si>
  <si>
    <t>CR 1128</t>
  </si>
  <si>
    <t>Old Fox Road</t>
  </si>
  <si>
    <t>CR 1398</t>
  </si>
  <si>
    <t>Jakes Heavenly HWY</t>
  </si>
  <si>
    <t>Old Landing Road</t>
  </si>
  <si>
    <t>Noland Creek Road</t>
  </si>
  <si>
    <t>Winburn Woods Road</t>
  </si>
  <si>
    <t>CR 1394</t>
  </si>
  <si>
    <t>Hargett Road</t>
  </si>
  <si>
    <t>Clark Road</t>
  </si>
  <si>
    <t>Church House Hill Rd.</t>
  </si>
  <si>
    <t>Lock 11 Road</t>
  </si>
  <si>
    <t>Walton Road</t>
  </si>
  <si>
    <t>Grace Chapel Road</t>
  </si>
  <si>
    <t>Worrells Road</t>
  </si>
  <si>
    <t>CR 1375</t>
  </si>
  <si>
    <t>Knob Lick Road</t>
  </si>
  <si>
    <t>New Bethel Road</t>
  </si>
  <si>
    <t>Three Oaks Road</t>
  </si>
  <si>
    <t>CR 1438</t>
  </si>
  <si>
    <t>Estes Lane</t>
  </si>
  <si>
    <t>CR 1421</t>
  </si>
  <si>
    <t>Lee</t>
  </si>
  <si>
    <t>Lee County Fiscal Court</t>
  </si>
  <si>
    <t>Long Branch Road</t>
  </si>
  <si>
    <t>Primrose Lane</t>
  </si>
  <si>
    <t>Abner Flat Road</t>
  </si>
  <si>
    <t>Todds Road</t>
  </si>
  <si>
    <t>Joe Davidson Road</t>
  </si>
  <si>
    <t>Union Road</t>
  </si>
  <si>
    <t>CR 1042</t>
  </si>
  <si>
    <t>Noe Mountain Road</t>
  </si>
  <si>
    <t>CR 1101C</t>
  </si>
  <si>
    <t>Magoffin</t>
  </si>
  <si>
    <t>City of Salyersville</t>
  </si>
  <si>
    <t>Henry Arnett Branch</t>
  </si>
  <si>
    <t>Flint Street</t>
  </si>
  <si>
    <t>CS 1013</t>
  </si>
  <si>
    <t>Coal Branch Road</t>
  </si>
  <si>
    <t>Conley Street</t>
  </si>
  <si>
    <t>Allen Drive</t>
  </si>
  <si>
    <t>Combs Street</t>
  </si>
  <si>
    <t>Howard Street</t>
  </si>
  <si>
    <t>Sugar Camp Road</t>
  </si>
  <si>
    <t>CS 1200</t>
  </si>
  <si>
    <t xml:space="preserve">Lee Praten St. </t>
  </si>
  <si>
    <t>Auxier Branch St.</t>
  </si>
  <si>
    <t>Jeff Lovely Hill (Superior Road)</t>
  </si>
  <si>
    <t>Dixie Avenue (Main)</t>
  </si>
  <si>
    <t>Magoffin County Fiscal Court</t>
  </si>
  <si>
    <t>Kelly Branch Road</t>
  </si>
  <si>
    <t>CR 1109F</t>
  </si>
  <si>
    <t>Mud Lick Road</t>
  </si>
  <si>
    <t>Grape Creek Road</t>
  </si>
  <si>
    <t>CR 1344</t>
  </si>
  <si>
    <t>Calvin Dingus Road</t>
  </si>
  <si>
    <t>CR 1347</t>
  </si>
  <si>
    <t>Jellico Road</t>
  </si>
  <si>
    <t>Chalmer Wireman Road</t>
  </si>
  <si>
    <t>CR 1205F</t>
  </si>
  <si>
    <t>White Oak Look #1 and #2</t>
  </si>
  <si>
    <t>Little Pricey Road #1, #2, and #3</t>
  </si>
  <si>
    <t>Scaffold Fork Road</t>
  </si>
  <si>
    <t>CR 1050</t>
  </si>
  <si>
    <t>Phipps Ford Road</t>
  </si>
  <si>
    <t>Bennie Patrick Road</t>
  </si>
  <si>
    <t>Prater Preston Cemetery Road</t>
  </si>
  <si>
    <t>Whitley Road</t>
  </si>
  <si>
    <t>Menifee</t>
  </si>
  <si>
    <t>Menifee County Fiscal Court</t>
  </si>
  <si>
    <t>heizer Hill</t>
  </si>
  <si>
    <t>Morgan View Road</t>
  </si>
  <si>
    <t>9</t>
  </si>
  <si>
    <t>Cub Run Road</t>
  </si>
  <si>
    <t>CR 1057</t>
  </si>
  <si>
    <t>Canyon Ridge Road</t>
  </si>
  <si>
    <t>CR 1505</t>
  </si>
  <si>
    <t>Peachy Williams Road</t>
  </si>
  <si>
    <t>Hidden Hollow</t>
  </si>
  <si>
    <t>Tally Ho Road</t>
  </si>
  <si>
    <t xml:space="preserve">Morgan </t>
  </si>
  <si>
    <t>Morgan County Fiscal Court</t>
  </si>
  <si>
    <t>Gilliam Branch Road</t>
  </si>
  <si>
    <t>Joe Jenkins Road</t>
  </si>
  <si>
    <t>Mordica Road</t>
  </si>
  <si>
    <t>CR 1080</t>
  </si>
  <si>
    <t>Bryant Fork Road</t>
  </si>
  <si>
    <t>Green Briar Road</t>
  </si>
  <si>
    <t>CR 1092</t>
  </si>
  <si>
    <t>Russell Lewis Road</t>
  </si>
  <si>
    <t>Murray Hatton Road</t>
  </si>
  <si>
    <t>CR 1193</t>
  </si>
  <si>
    <t>Phils Branch Road</t>
  </si>
  <si>
    <t>Old HWY 172</t>
  </si>
  <si>
    <t>CR 1558</t>
  </si>
  <si>
    <t>Lick Branch Road</t>
  </si>
  <si>
    <t>Ryan Road</t>
  </si>
  <si>
    <t>CR 1168</t>
  </si>
  <si>
    <t>Ivy Lane</t>
  </si>
  <si>
    <t>CR 1515</t>
  </si>
  <si>
    <t xml:space="preserve">Owsley County </t>
  </si>
  <si>
    <t>Owsley County Fiscal Court</t>
  </si>
  <si>
    <t>Right Fork Buffalo Road</t>
  </si>
  <si>
    <t>Left Fork Buffalo Road</t>
  </si>
  <si>
    <t>Wolfe Creek Road</t>
  </si>
  <si>
    <t>Perry</t>
  </si>
  <si>
    <t>City of Hazard</t>
  </si>
  <si>
    <t>Morton Blvd.</t>
  </si>
  <si>
    <t>CS1170</t>
  </si>
  <si>
    <t>Village Lane</t>
  </si>
  <si>
    <t>Roy Campbell Dr.</t>
  </si>
  <si>
    <t>Park Ave.</t>
  </si>
  <si>
    <t>CS 1166</t>
  </si>
  <si>
    <t>Perry County Fiscal Court</t>
  </si>
  <si>
    <t>Upper 2nd Creek RF</t>
  </si>
  <si>
    <t>097 CR 1020</t>
  </si>
  <si>
    <t>Napier Hollow</t>
  </si>
  <si>
    <t>097 CR 10401</t>
  </si>
  <si>
    <t>Upper Harvey Town Rd</t>
  </si>
  <si>
    <t>097 CR 1062</t>
  </si>
  <si>
    <t xml:space="preserve">Peavley St. </t>
  </si>
  <si>
    <t>097 CR 107241</t>
  </si>
  <si>
    <t>Upper River Road</t>
  </si>
  <si>
    <t>097 CR 1123</t>
  </si>
  <si>
    <t>Stratton Fork Road</t>
  </si>
  <si>
    <t>097 CR 1227</t>
  </si>
  <si>
    <t>Short Branch Road</t>
  </si>
  <si>
    <t>097 CR 1290</t>
  </si>
  <si>
    <t>Ben Town Circle</t>
  </si>
  <si>
    <t>097 CR 1182</t>
  </si>
  <si>
    <t>Hyonna Hill Drive</t>
  </si>
  <si>
    <t>097 CR 120503</t>
  </si>
  <si>
    <t>Snatch Creek Road</t>
  </si>
  <si>
    <t>097 CR 1389</t>
  </si>
  <si>
    <t>Forked Mouth Branch Rd.</t>
  </si>
  <si>
    <t>097 CR 1312</t>
  </si>
  <si>
    <t>Colwell Fork Road</t>
  </si>
  <si>
    <t>097 CR 1314</t>
  </si>
  <si>
    <t>Rockhouse Branch Road</t>
  </si>
  <si>
    <t>097 CR 102701</t>
  </si>
  <si>
    <t>Silver Frost Lane</t>
  </si>
  <si>
    <t>097 CR 1041</t>
  </si>
  <si>
    <t>Wolf Pen Road</t>
  </si>
  <si>
    <t>Rockhouse Fork Road</t>
  </si>
  <si>
    <t>097 CR 1215</t>
  </si>
  <si>
    <t>Kyleigh Lane</t>
  </si>
  <si>
    <t>897 CR 10112</t>
  </si>
  <si>
    <t>Darb Fork Road</t>
  </si>
  <si>
    <t>097 CR 1013</t>
  </si>
  <si>
    <t>James Lane</t>
  </si>
  <si>
    <t>097 CR 1465</t>
  </si>
  <si>
    <t>Orchard Street</t>
  </si>
  <si>
    <t>097 CR 106801</t>
  </si>
  <si>
    <t>Amber Way</t>
  </si>
  <si>
    <t>097 CR 109601</t>
  </si>
  <si>
    <t>Sonny Drive (Indian Bend)</t>
  </si>
  <si>
    <t>CR 1452</t>
  </si>
  <si>
    <t>Ray's Road</t>
  </si>
  <si>
    <t>097 CR 1487</t>
  </si>
  <si>
    <t>Holland Hill Ln</t>
  </si>
  <si>
    <t>097 CR 1011P</t>
  </si>
  <si>
    <t>Eversocool Dr.</t>
  </si>
  <si>
    <t>097 CR 1667</t>
  </si>
  <si>
    <t>Orchard Heights Rd.</t>
  </si>
  <si>
    <t>097 CR 10150</t>
  </si>
  <si>
    <t>Hurt Branch Road</t>
  </si>
  <si>
    <t>097-CR1475</t>
  </si>
  <si>
    <t>Devin Lane</t>
  </si>
  <si>
    <t>097 CR 1476</t>
  </si>
  <si>
    <t>Crawford Mountain Rd</t>
  </si>
  <si>
    <t>097-CR1006</t>
  </si>
  <si>
    <t>Meadow Brook Terrac</t>
  </si>
  <si>
    <t>097 CR 1007</t>
  </si>
  <si>
    <t>Cedar Point Road</t>
  </si>
  <si>
    <t>097-CR133824</t>
  </si>
  <si>
    <t>Barwick Road</t>
  </si>
  <si>
    <t>097 CR 1330</t>
  </si>
  <si>
    <t>Possum Hollow Road</t>
  </si>
  <si>
    <t>097-CR1249</t>
  </si>
  <si>
    <t>Four Seam Branch Road</t>
  </si>
  <si>
    <t>Twin Rocks Lane</t>
  </si>
  <si>
    <t>097-CR 1633</t>
  </si>
  <si>
    <t>Wells Fork Road</t>
  </si>
  <si>
    <t>097 CR 1229</t>
  </si>
  <si>
    <t>Weigela Lane</t>
  </si>
  <si>
    <t>097-CR1057Q1</t>
  </si>
  <si>
    <t>Boone Ridge Road</t>
  </si>
  <si>
    <t>097 CR 2170</t>
  </si>
  <si>
    <t>Terrace View Drive</t>
  </si>
  <si>
    <t>097-CR 1408</t>
  </si>
  <si>
    <t xml:space="preserve">Mary Oak Ridge </t>
  </si>
  <si>
    <t>097 CR 1442</t>
  </si>
  <si>
    <t>Barret School Road</t>
  </si>
  <si>
    <t>097-CR1129</t>
  </si>
  <si>
    <t>Lewis Hollow Road</t>
  </si>
  <si>
    <t>097 CR 1903</t>
  </si>
  <si>
    <t>Slick Ford Road</t>
  </si>
  <si>
    <t>097-CR 1617</t>
  </si>
  <si>
    <t>Slab Town Hollow Road</t>
  </si>
  <si>
    <t>097 CR 1226</t>
  </si>
  <si>
    <t>Bailey Drive</t>
  </si>
  <si>
    <t>097-CR 1374</t>
  </si>
  <si>
    <t>Beech Branch Road</t>
  </si>
  <si>
    <t>097 CR 1792</t>
  </si>
  <si>
    <t>Little Clabe Drive</t>
  </si>
  <si>
    <t>097-CR 1334</t>
  </si>
  <si>
    <t>Rock Lick Branch Road</t>
  </si>
  <si>
    <t>097 CR 1318</t>
  </si>
  <si>
    <t>Winter Way</t>
  </si>
  <si>
    <t>097-CR 1862</t>
  </si>
  <si>
    <t>Mudlick Road</t>
  </si>
  <si>
    <t>097 CR 1217</t>
  </si>
  <si>
    <t>Brandy Lane</t>
  </si>
  <si>
    <t>097-CR 1368</t>
  </si>
  <si>
    <t>Eversole Holow Road</t>
  </si>
  <si>
    <t>097 CR 1264</t>
  </si>
  <si>
    <t>Sweden Fork Road</t>
  </si>
  <si>
    <t>097-CR 35104</t>
  </si>
  <si>
    <t>Holliday Lane</t>
  </si>
  <si>
    <t>097 CR 135204</t>
  </si>
  <si>
    <t>Jett Drive</t>
  </si>
  <si>
    <t>097-CR 135404</t>
  </si>
  <si>
    <t>Keneva Road</t>
  </si>
  <si>
    <t>097 CR 1345</t>
  </si>
  <si>
    <t>Combs Hill Road</t>
  </si>
  <si>
    <t>097-CR 2167</t>
  </si>
  <si>
    <t>White Pine Drive</t>
  </si>
  <si>
    <t>097 CR 2168</t>
  </si>
  <si>
    <t>Ladder Branch</t>
  </si>
  <si>
    <t>097-CR 1002</t>
  </si>
  <si>
    <t>Elm Shoall Branch</t>
  </si>
  <si>
    <t>097 CR 1001</t>
  </si>
  <si>
    <t xml:space="preserve">Whitaker Fork </t>
  </si>
  <si>
    <t>097-CR 1219</t>
  </si>
  <si>
    <t>Ray Lane</t>
  </si>
  <si>
    <t>097 CR 1653</t>
  </si>
  <si>
    <t>Hominy Mill Road</t>
  </si>
  <si>
    <t>097-CR 1012</t>
  </si>
  <si>
    <t>Log Branch Hollow Road</t>
  </si>
  <si>
    <t>097 CR 1458</t>
  </si>
  <si>
    <t>Hershall Stacy Road</t>
  </si>
  <si>
    <t>097-CR 1458</t>
  </si>
  <si>
    <t>Mordust Run Road</t>
  </si>
  <si>
    <t>097 CR 1688</t>
  </si>
  <si>
    <t>097-CR 1235</t>
  </si>
  <si>
    <t>Robert Beshear Road</t>
  </si>
  <si>
    <t>097 CR 1615</t>
  </si>
  <si>
    <t xml:space="preserve">Kenley Lane </t>
  </si>
  <si>
    <t>097-CR 1583</t>
  </si>
  <si>
    <t>Cambells Branch Rd</t>
  </si>
  <si>
    <t>097 CR 100921</t>
  </si>
  <si>
    <t xml:space="preserve">Powell </t>
  </si>
  <si>
    <t>City of Stanton</t>
  </si>
  <si>
    <t>Strode Street</t>
  </si>
  <si>
    <t>Strange Street</t>
  </si>
  <si>
    <t>CS 107</t>
  </si>
  <si>
    <t>Powell County Fiscal Court</t>
  </si>
  <si>
    <t>Lone Oak Road</t>
  </si>
  <si>
    <t>Barker Branch Road</t>
  </si>
  <si>
    <t>CR1110</t>
  </si>
  <si>
    <t>Rose Lane</t>
  </si>
  <si>
    <t>Old Winchester Road</t>
  </si>
  <si>
    <t>Copperrass Creek Rd</t>
  </si>
  <si>
    <t>Oak Ridge Drive</t>
  </si>
  <si>
    <t>CR 1202C</t>
  </si>
  <si>
    <t>Silver Maple Lane</t>
  </si>
  <si>
    <t>CR 1202D</t>
  </si>
  <si>
    <t>Wold Cherry Lane</t>
  </si>
  <si>
    <t>CR 1202 G</t>
  </si>
  <si>
    <t>Star Gap Rd</t>
  </si>
  <si>
    <t>Wolfe</t>
  </si>
  <si>
    <t>Wolfe County Fiscal Court</t>
  </si>
  <si>
    <t>Cable Ridge Road</t>
  </si>
  <si>
    <t>Bear Branch Road</t>
  </si>
  <si>
    <t>Little Bloody Creek Rd.</t>
  </si>
  <si>
    <t>CR 1212</t>
  </si>
  <si>
    <t>Smokey Branch Road</t>
  </si>
  <si>
    <t>DISTRICT 11</t>
  </si>
  <si>
    <t>Bell</t>
  </si>
  <si>
    <t>Bell County Fiscal Court</t>
  </si>
  <si>
    <t>Hurst Mountain Road</t>
  </si>
  <si>
    <t>CR 1111P</t>
  </si>
  <si>
    <t>Little Gap Hill Road</t>
  </si>
  <si>
    <t>CR 1183</t>
  </si>
  <si>
    <t>Sam Low Branch Rd.</t>
  </si>
  <si>
    <t>McGeorge Left Spur</t>
  </si>
  <si>
    <t>McGeorge Drive</t>
  </si>
  <si>
    <t>CR 1187</t>
  </si>
  <si>
    <t>Williams Branch Middle Fork Rd.</t>
  </si>
  <si>
    <t>Blackmount School Road</t>
  </si>
  <si>
    <t>CR 1021P</t>
  </si>
  <si>
    <t>Hall Hallow Road</t>
  </si>
  <si>
    <t>CR 1021S</t>
  </si>
  <si>
    <t>Tackett Hill Cemetery Rd.</t>
  </si>
  <si>
    <t>CR 1021X</t>
  </si>
  <si>
    <t>Cubbage Left Road</t>
  </si>
  <si>
    <t>CR 1198</t>
  </si>
  <si>
    <t>David Miracle Road</t>
  </si>
  <si>
    <t>CR 1194</t>
  </si>
  <si>
    <t>Hensley Settlement Road</t>
  </si>
  <si>
    <t>Hensley Settlement Road #2</t>
  </si>
  <si>
    <t>Hensley Settlement Road #3</t>
  </si>
  <si>
    <t>Hurst Hollow Road</t>
  </si>
  <si>
    <t>Nance Durham Road</t>
  </si>
  <si>
    <t>CR 1172</t>
  </si>
  <si>
    <t>Wagon Hollow Road</t>
  </si>
  <si>
    <t>CR 1171</t>
  </si>
  <si>
    <t>Lawson Midway Road</t>
  </si>
  <si>
    <t>CR 1156</t>
  </si>
  <si>
    <t>Carl Givens Road</t>
  </si>
  <si>
    <t>Charlie Green Lane</t>
  </si>
  <si>
    <t>Phipps Elliott Mountain road</t>
  </si>
  <si>
    <t>CR 1149A</t>
  </si>
  <si>
    <t>Honeycutt Road</t>
  </si>
  <si>
    <t>CR 1103A7</t>
  </si>
  <si>
    <t>Laurel Lakes Road</t>
  </si>
  <si>
    <t>CR 1103X</t>
  </si>
  <si>
    <t>Johnny Jackson Lane</t>
  </si>
  <si>
    <t>CR 1301N</t>
  </si>
  <si>
    <t>Ford Lawson Road</t>
  </si>
  <si>
    <t>CR 1301B</t>
  </si>
  <si>
    <t>Jackson Road</t>
  </si>
  <si>
    <t>CR 1301D</t>
  </si>
  <si>
    <t>Troy Mason Road</t>
  </si>
  <si>
    <t>CR 1240 A2</t>
  </si>
  <si>
    <t>Fusion Hollow Road</t>
  </si>
  <si>
    <t>Gobblers Knob</t>
  </si>
  <si>
    <t>CR 1707</t>
  </si>
  <si>
    <t>Knuckles Lane</t>
  </si>
  <si>
    <t>CR 1709</t>
  </si>
  <si>
    <t>Cotton Centers Rd.</t>
  </si>
  <si>
    <t>Gregory Hill Rd.</t>
  </si>
  <si>
    <t>CR 1204L</t>
  </si>
  <si>
    <t>Hammontree Heights</t>
  </si>
  <si>
    <t>CR 1535</t>
  </si>
  <si>
    <t>Castleford Way</t>
  </si>
  <si>
    <t>CR 1205D</t>
  </si>
  <si>
    <t>Sunny Lane Hill</t>
  </si>
  <si>
    <t>CR 1200M</t>
  </si>
  <si>
    <t>Happy Hollow Road</t>
  </si>
  <si>
    <t>CR 1200A</t>
  </si>
  <si>
    <t>Orr Hill Road</t>
  </si>
  <si>
    <t>Sunny Lane #2</t>
  </si>
  <si>
    <t>CR 1200N</t>
  </si>
  <si>
    <t>Old Buckeye School Road</t>
  </si>
  <si>
    <t>To The End Road</t>
  </si>
  <si>
    <t>CR 1204A</t>
  </si>
  <si>
    <t>Freddie Baker Road</t>
  </si>
  <si>
    <t>CR 1204D</t>
  </si>
  <si>
    <t>Simms Fork Road</t>
  </si>
  <si>
    <t>Bradfordtown Road</t>
  </si>
  <si>
    <t>Walnut Lane</t>
  </si>
  <si>
    <t>Blanton Branch Road</t>
  </si>
  <si>
    <t>Jerome Caldwell Road</t>
  </si>
  <si>
    <t>CR 1205E</t>
  </si>
  <si>
    <t>Tacky Hill Road</t>
  </si>
  <si>
    <t>Jenson Hollow Right Road</t>
  </si>
  <si>
    <t>CR 1310V</t>
  </si>
  <si>
    <t>City of Middlesboro</t>
  </si>
  <si>
    <t>Cawood Road</t>
  </si>
  <si>
    <t>CS 2072</t>
  </si>
  <si>
    <t>Lower Gibson Lane</t>
  </si>
  <si>
    <t>CS 2306</t>
  </si>
  <si>
    <t>Wildwood Road</t>
  </si>
  <si>
    <t>CS 2223</t>
  </si>
  <si>
    <t>City of Pineville</t>
  </si>
  <si>
    <t>Stewart Branch Road</t>
  </si>
  <si>
    <t>Clay</t>
  </si>
  <si>
    <t>City of Manchester</t>
  </si>
  <si>
    <t>JA Burns Ave.</t>
  </si>
  <si>
    <t>Frog Avenue</t>
  </si>
  <si>
    <t>CS 1019</t>
  </si>
  <si>
    <t>Clay County Fiscal Court</t>
  </si>
  <si>
    <t>Jarve Hollow Road</t>
  </si>
  <si>
    <t>CR 1485</t>
  </si>
  <si>
    <t>Otter Creek Road</t>
  </si>
  <si>
    <t>CR 1116</t>
  </si>
  <si>
    <t>Crane Creek Road</t>
  </si>
  <si>
    <t>Whites Branch</t>
  </si>
  <si>
    <t>Bowling Branch</t>
  </si>
  <si>
    <t>Shib Branch</t>
  </si>
  <si>
    <t>CR 1408</t>
  </si>
  <si>
    <t>Harlan</t>
  </si>
  <si>
    <t>City of Harlan</t>
  </si>
  <si>
    <t>CS 1050</t>
  </si>
  <si>
    <t>Horton Street</t>
  </si>
  <si>
    <t>CS 1201E</t>
  </si>
  <si>
    <t>Harlan County Fiscal Court</t>
  </si>
  <si>
    <t>Daws Branch</t>
  </si>
  <si>
    <t>Moo Cow Curve Road</t>
  </si>
  <si>
    <t>CR 1339B5</t>
  </si>
  <si>
    <t>Terry's Fork Road</t>
  </si>
  <si>
    <t>CR 1247A</t>
  </si>
  <si>
    <t>Fresh Meadows Road</t>
  </si>
  <si>
    <t>CR 1305E</t>
  </si>
  <si>
    <t>Jackson</t>
  </si>
  <si>
    <t>City of McKee</t>
  </si>
  <si>
    <t>Old Country Road</t>
  </si>
  <si>
    <t>Jackson County Fiscal Court</t>
  </si>
  <si>
    <t>Lodge Hall Road</t>
  </si>
  <si>
    <t>CR 055-1469</t>
  </si>
  <si>
    <t>Maulden Owsley Road</t>
  </si>
  <si>
    <t>CR 055-1153</t>
  </si>
  <si>
    <t>Chandler Road</t>
  </si>
  <si>
    <t>CR 055-1322</t>
  </si>
  <si>
    <t>Knox</t>
  </si>
  <si>
    <t>Knox County Fiscal Court</t>
  </si>
  <si>
    <t>Clan House Road</t>
  </si>
  <si>
    <t>CR 1545</t>
  </si>
  <si>
    <t>Little Indian Creek Road</t>
  </si>
  <si>
    <t>CR 1245</t>
  </si>
  <si>
    <t>Valentine Branch Road</t>
  </si>
  <si>
    <t>Jarvis Branch Road</t>
  </si>
  <si>
    <t>Little Brush Creek Road</t>
  </si>
  <si>
    <t>CR 1602</t>
  </si>
  <si>
    <t>Tower Road</t>
  </si>
  <si>
    <t>CR 1356</t>
  </si>
  <si>
    <t>C. Mills Road</t>
  </si>
  <si>
    <t>Laurel</t>
  </si>
  <si>
    <t xml:space="preserve">City of London </t>
  </si>
  <si>
    <t>Myers-Baker</t>
  </si>
  <si>
    <t>CS 1156</t>
  </si>
  <si>
    <t>North Mill St</t>
  </si>
  <si>
    <t>East 5th Street</t>
  </si>
  <si>
    <t>Substation Road</t>
  </si>
  <si>
    <t>CS 1243</t>
  </si>
  <si>
    <t>Laurel County Fiscal Court</t>
  </si>
  <si>
    <t xml:space="preserve">Maggard Road </t>
  </si>
  <si>
    <t>Leslie</t>
  </si>
  <si>
    <t>Leslie County Fiscal Court</t>
  </si>
  <si>
    <t>Daley Road</t>
  </si>
  <si>
    <t>Flackey Branch Road</t>
  </si>
  <si>
    <t>Bowling Branch Road</t>
  </si>
  <si>
    <t>Sugar Camp Branch Road</t>
  </si>
  <si>
    <t>Sweetheart Lane</t>
  </si>
  <si>
    <t>CR 1744</t>
  </si>
  <si>
    <t xml:space="preserve">Ash Lane </t>
  </si>
  <si>
    <t>CR 1071</t>
  </si>
  <si>
    <t>Bellwood Lane</t>
  </si>
  <si>
    <t>South Peters Branch Rd</t>
  </si>
  <si>
    <t>CR 1693</t>
  </si>
  <si>
    <t>Woodsen Branch Rd.</t>
  </si>
  <si>
    <t>Songbird Lane</t>
  </si>
  <si>
    <t>CR 1387</t>
  </si>
  <si>
    <t>Hell For Certain Road</t>
  </si>
  <si>
    <t>Rushcreek Road</t>
  </si>
  <si>
    <t>CR 1754</t>
  </si>
  <si>
    <t>Whitley</t>
  </si>
  <si>
    <t>Whitley County Fiscal Court</t>
  </si>
  <si>
    <t>Hemlock Drive</t>
  </si>
  <si>
    <t>CR 1338A</t>
  </si>
  <si>
    <t>Sandy Ridge Road</t>
  </si>
  <si>
    <t>Lanham Trace</t>
  </si>
  <si>
    <t>CR 1440</t>
  </si>
  <si>
    <t>Edmond Jasper</t>
  </si>
  <si>
    <t>Sandy Hill Subdivison</t>
  </si>
  <si>
    <t>CR 4001</t>
  </si>
  <si>
    <t>Elliot Hollow</t>
  </si>
  <si>
    <t>CR 1051</t>
  </si>
  <si>
    <t>DISTRICT 12</t>
  </si>
  <si>
    <t>Floyd</t>
  </si>
  <si>
    <t>Floyd County Fiscal Court</t>
  </si>
  <si>
    <t>Conley Fork of Spurlock</t>
  </si>
  <si>
    <t>Hospital Drive</t>
  </si>
  <si>
    <t>Johns Branch Road</t>
  </si>
  <si>
    <t xml:space="preserve">Bryant Branch </t>
  </si>
  <si>
    <t>CR 1253</t>
  </si>
  <si>
    <t>Old Hunter Road</t>
  </si>
  <si>
    <t>Boyd Branch</t>
  </si>
  <si>
    <t>Rough and Tough Road</t>
  </si>
  <si>
    <t>Left  Fork of School House Rd</t>
  </si>
  <si>
    <t>Johnson</t>
  </si>
  <si>
    <t>Johnson County Fiscal Court</t>
  </si>
  <si>
    <t>V Vanhoose road</t>
  </si>
  <si>
    <t>T salyers Branch</t>
  </si>
  <si>
    <t xml:space="preserve"> 8/5/2024</t>
  </si>
  <si>
    <t>S Castle Road</t>
  </si>
  <si>
    <t>CR 1081</t>
  </si>
  <si>
    <t>Otter Branch</t>
  </si>
  <si>
    <t>American Standard Dr.</t>
  </si>
  <si>
    <t>CR 1434</t>
  </si>
  <si>
    <t>City of Paintsville</t>
  </si>
  <si>
    <t>FM Stafford Avenue</t>
  </si>
  <si>
    <t>Robert Wiley Lane</t>
  </si>
  <si>
    <t xml:space="preserve">Knott </t>
  </si>
  <si>
    <t>Knott County Fiscal Court</t>
  </si>
  <si>
    <t>Wilson Branch Rd.</t>
  </si>
  <si>
    <t>Mallie Road</t>
  </si>
  <si>
    <t>CR 1155</t>
  </si>
  <si>
    <t>Long Fork Road</t>
  </si>
  <si>
    <t>Pine Tree Hollow</t>
  </si>
  <si>
    <t>Steer Fork Road</t>
  </si>
  <si>
    <t>CR 1137</t>
  </si>
  <si>
    <t>Nana Drive</t>
  </si>
  <si>
    <t>CR 1617</t>
  </si>
  <si>
    <t>Lawrence</t>
  </si>
  <si>
    <t>City of Louisa</t>
  </si>
  <si>
    <t>Meadowbrook Lane</t>
  </si>
  <si>
    <t>CS 2102</t>
  </si>
  <si>
    <t>Lawrence County Fiscal Court</t>
  </si>
  <si>
    <t>Old Lick creek</t>
  </si>
  <si>
    <t>Bells Trace</t>
  </si>
  <si>
    <t>Coal Creek</t>
  </si>
  <si>
    <t>Maynard Branch</t>
  </si>
  <si>
    <t>CR1119</t>
  </si>
  <si>
    <t>Old Terryville Road</t>
  </si>
  <si>
    <t>Cr 1225</t>
  </si>
  <si>
    <t>Deephole BR</t>
  </si>
  <si>
    <t>Raven Rock</t>
  </si>
  <si>
    <t xml:space="preserve">Business Waycr </t>
  </si>
  <si>
    <t>716/2024</t>
  </si>
  <si>
    <t>Right Fork Big Cat</t>
  </si>
  <si>
    <t>Yatesville RD</t>
  </si>
  <si>
    <t>Abbs Creek</t>
  </si>
  <si>
    <t>Deer Lick</t>
  </si>
  <si>
    <t>Red Bud</t>
  </si>
  <si>
    <t>CR 1612</t>
  </si>
  <si>
    <t>Right Fork Georges Creek</t>
  </si>
  <si>
    <t>Cr 1156</t>
  </si>
  <si>
    <t>Laurel Creek</t>
  </si>
  <si>
    <t>Holt Rd</t>
  </si>
  <si>
    <t xml:space="preserve">Letcher </t>
  </si>
  <si>
    <t>Letcher County Fiscal Court</t>
  </si>
  <si>
    <t>Downhill Drive</t>
  </si>
  <si>
    <t>CR 1577</t>
  </si>
  <si>
    <t>Thicket Branch</t>
  </si>
  <si>
    <t>Henry Ison Hollow</t>
  </si>
  <si>
    <t>Hwy 3408</t>
  </si>
  <si>
    <t>Martin</t>
  </si>
  <si>
    <t>Martin County Fiscal Court</t>
  </si>
  <si>
    <t>Little Laurel</t>
  </si>
  <si>
    <t>Cassell Branch</t>
  </si>
  <si>
    <t>Camp Branch</t>
  </si>
  <si>
    <t>CR 1321</t>
  </si>
  <si>
    <t xml:space="preserve">Pike </t>
  </si>
  <si>
    <t>Pike County Fiscal Court</t>
  </si>
  <si>
    <t>Sycamore Road</t>
  </si>
  <si>
    <t>CR 1351Q4</t>
  </si>
  <si>
    <t>Bowling Ford</t>
  </si>
  <si>
    <t>CR 1206Q3</t>
  </si>
  <si>
    <t xml:space="preserve">Projects Pending Evaluation </t>
  </si>
  <si>
    <t>Projects Ranking "0"</t>
  </si>
  <si>
    <t xml:space="preserve">Projects Ranking 8 </t>
  </si>
  <si>
    <t xml:space="preserve">TOTAL Pending Projects </t>
  </si>
  <si>
    <t>CR 2033</t>
  </si>
  <si>
    <t>City of Barbourville</t>
  </si>
  <si>
    <t>Sycamore Drive</t>
  </si>
  <si>
    <t>County/District Total</t>
  </si>
  <si>
    <t>District Total</t>
  </si>
  <si>
    <t xml:space="preserve">Total # Projects Processed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</si>
</sst>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5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left"/>
    </xf>
    <xf numFmtId="164" fontId="0" fillId="0" borderId="2" xfId="0" applyNumberFormat="1" applyBorder="1"/>
    <xf numFmtId="0" fontId="0" fillId="0" borderId="3" xfId="0" applyBorder="1" applyAlignment="1">
      <alignment horizontal="left"/>
    </xf>
    <xf numFmtId="164" fontId="0" fillId="0" borderId="3" xfId="0" applyNumberFormat="1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Fill="1" applyBorder="1" applyAlignment="1"/>
    <xf numFmtId="0" fontId="0" fillId="2" borderId="5" xfId="0" applyFill="1" applyBorder="1"/>
    <xf numFmtId="0" fontId="3" fillId="2" borderId="6" xfId="0" applyFont="1" applyFill="1" applyBorder="1"/>
    <xf numFmtId="0" fontId="3" fillId="2" borderId="7" xfId="0" applyFont="1" applyFill="1" applyBorder="1" applyAlignment="1">
      <alignment horizontal="center"/>
    </xf>
    <xf numFmtId="3" fontId="3" fillId="2" borderId="8" xfId="0" applyNumberFormat="1" applyFont="1" applyFill="1" applyBorder="1"/>
    <xf numFmtId="0" fontId="3" fillId="2" borderId="7" xfId="0" applyFont="1" applyFill="1" applyBorder="1" applyAlignment="1">
      <alignment horizontal="center" wrapText="1"/>
    </xf>
    <xf numFmtId="44" fontId="3" fillId="2" borderId="8" xfId="1" applyFont="1" applyFill="1" applyBorder="1"/>
    <xf numFmtId="44" fontId="3" fillId="2" borderId="8" xfId="0" applyNumberFormat="1" applyFont="1" applyFill="1" applyBorder="1"/>
    <xf numFmtId="0" fontId="5" fillId="2" borderId="7" xfId="0" applyFont="1" applyFill="1" applyBorder="1" applyAlignment="1">
      <alignment horizontal="center"/>
    </xf>
    <xf numFmtId="44" fontId="5" fillId="2" borderId="8" xfId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11" xfId="0" applyFill="1" applyBorder="1"/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2" xfId="0" applyNumberFormat="1" applyBorder="1"/>
    <xf numFmtId="44" fontId="0" fillId="0" borderId="0" xfId="0" applyNumberFormat="1"/>
    <xf numFmtId="0" fontId="6" fillId="3" borderId="5" xfId="0" applyFont="1" applyFill="1" applyBorder="1" applyAlignment="1">
      <alignment horizontal="left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/>
    </xf>
    <xf numFmtId="165" fontId="6" fillId="3" borderId="13" xfId="0" applyNumberFormat="1" applyFont="1" applyFill="1" applyBorder="1" applyAlignment="1">
      <alignment vertical="center" wrapText="1"/>
    </xf>
    <xf numFmtId="1" fontId="8" fillId="3" borderId="13" xfId="0" applyNumberFormat="1" applyFont="1" applyFill="1" applyBorder="1" applyAlignment="1">
      <alignment horizontal="center" vertical="center" wrapText="1"/>
    </xf>
    <xf numFmtId="44" fontId="6" fillId="3" borderId="13" xfId="1" applyFont="1" applyFill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horizontal="right" vertical="center" wrapText="1"/>
    </xf>
    <xf numFmtId="44" fontId="6" fillId="3" borderId="14" xfId="1" applyFont="1" applyFill="1" applyBorder="1" applyAlignment="1">
      <alignment horizontal="center" vertical="center" wrapText="1"/>
    </xf>
    <xf numFmtId="44" fontId="6" fillId="3" borderId="6" xfId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6" fillId="5" borderId="15" xfId="0" applyFont="1" applyFill="1" applyBorder="1" applyAlignment="1">
      <alignment horizontal="left" wrapText="1"/>
    </xf>
    <xf numFmtId="0" fontId="6" fillId="5" borderId="16" xfId="0" applyFont="1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wrapText="1"/>
    </xf>
    <xf numFmtId="0" fontId="6" fillId="5" borderId="16" xfId="0" applyFont="1" applyFill="1" applyBorder="1" applyAlignment="1">
      <alignment horizontal="center" vertical="center" wrapText="1"/>
    </xf>
    <xf numFmtId="165" fontId="6" fillId="5" borderId="16" xfId="0" applyNumberFormat="1" applyFont="1" applyFill="1" applyBorder="1" applyAlignment="1">
      <alignment vertical="center" wrapText="1"/>
    </xf>
    <xf numFmtId="1" fontId="8" fillId="5" borderId="16" xfId="0" applyNumberFormat="1" applyFont="1" applyFill="1" applyBorder="1" applyAlignment="1">
      <alignment horizontal="center" vertical="center" wrapText="1"/>
    </xf>
    <xf numFmtId="44" fontId="6" fillId="5" borderId="16" xfId="1" applyFont="1" applyFill="1" applyBorder="1" applyAlignment="1">
      <alignment vertical="center" wrapText="1"/>
    </xf>
    <xf numFmtId="14" fontId="6" fillId="5" borderId="16" xfId="0" applyNumberFormat="1" applyFont="1" applyFill="1" applyBorder="1" applyAlignment="1">
      <alignment horizontal="right" vertical="center" wrapText="1"/>
    </xf>
    <xf numFmtId="44" fontId="0" fillId="5" borderId="17" xfId="1" applyFont="1" applyFill="1" applyBorder="1" applyAlignment="1">
      <alignment horizontal="left"/>
    </xf>
    <xf numFmtId="44" fontId="0" fillId="5" borderId="18" xfId="1" applyFont="1" applyFill="1" applyBorder="1" applyAlignment="1">
      <alignment horizontal="left"/>
    </xf>
    <xf numFmtId="44" fontId="0" fillId="5" borderId="19" xfId="1" applyFont="1" applyFill="1" applyBorder="1" applyAlignment="1">
      <alignment horizontal="center"/>
    </xf>
    <xf numFmtId="0" fontId="0" fillId="5" borderId="20" xfId="0" applyFill="1" applyBorder="1" applyAlignment="1">
      <alignment horizontal="left"/>
    </xf>
    <xf numFmtId="0" fontId="0" fillId="5" borderId="18" xfId="0" applyFill="1" applyBorder="1" applyAlignment="1">
      <alignment horizontal="left" wrapText="1"/>
    </xf>
    <xf numFmtId="165" fontId="0" fillId="5" borderId="18" xfId="0" applyNumberFormat="1" applyFill="1" applyBorder="1"/>
    <xf numFmtId="1" fontId="0" fillId="5" borderId="18" xfId="0" applyNumberFormat="1" applyFill="1" applyBorder="1" applyAlignment="1">
      <alignment horizontal="center"/>
    </xf>
    <xf numFmtId="44" fontId="1" fillId="5" borderId="18" xfId="1" applyFont="1" applyFill="1" applyBorder="1" applyAlignment="1">
      <alignment horizontal="left" vertical="center"/>
    </xf>
    <xf numFmtId="14" fontId="0" fillId="5" borderId="18" xfId="0" applyNumberFormat="1" applyFill="1" applyBorder="1" applyAlignment="1">
      <alignment horizontal="right"/>
    </xf>
    <xf numFmtId="44" fontId="0" fillId="5" borderId="18" xfId="1" applyFont="1" applyFill="1" applyBorder="1" applyAlignment="1"/>
    <xf numFmtId="44" fontId="0" fillId="5" borderId="21" xfId="1" applyFont="1" applyFill="1" applyBorder="1" applyAlignment="1">
      <alignment horizontal="center"/>
    </xf>
    <xf numFmtId="0" fontId="0" fillId="4" borderId="0" xfId="0" applyFill="1"/>
    <xf numFmtId="0" fontId="0" fillId="6" borderId="20" xfId="0" applyFill="1" applyBorder="1" applyAlignment="1">
      <alignment horizontal="left"/>
    </xf>
    <xf numFmtId="0" fontId="0" fillId="6" borderId="17" xfId="0" applyFill="1" applyBorder="1" applyAlignment="1">
      <alignment horizontal="left" wrapText="1"/>
    </xf>
    <xf numFmtId="0" fontId="0" fillId="6" borderId="18" xfId="0" applyFill="1" applyBorder="1" applyAlignment="1">
      <alignment horizontal="left" wrapText="1"/>
    </xf>
    <xf numFmtId="0" fontId="0" fillId="6" borderId="18" xfId="0" applyFill="1" applyBorder="1" applyAlignment="1">
      <alignment horizontal="left"/>
    </xf>
    <xf numFmtId="165" fontId="0" fillId="6" borderId="18" xfId="0" applyNumberFormat="1" applyFill="1" applyBorder="1"/>
    <xf numFmtId="1" fontId="0" fillId="6" borderId="18" xfId="0" applyNumberFormat="1" applyFill="1" applyBorder="1" applyAlignment="1">
      <alignment horizontal="center"/>
    </xf>
    <xf numFmtId="44" fontId="0" fillId="6" borderId="18" xfId="1" applyFont="1" applyFill="1" applyBorder="1" applyAlignment="1">
      <alignment horizontal="left" vertical="center"/>
    </xf>
    <xf numFmtId="14" fontId="0" fillId="6" borderId="18" xfId="0" applyNumberFormat="1" applyFill="1" applyBorder="1" applyAlignment="1">
      <alignment horizontal="right"/>
    </xf>
    <xf numFmtId="44" fontId="0" fillId="6" borderId="18" xfId="1" applyFont="1" applyFill="1" applyBorder="1" applyAlignment="1"/>
    <xf numFmtId="44" fontId="0" fillId="6" borderId="18" xfId="1" applyFont="1" applyFill="1" applyBorder="1" applyAlignment="1">
      <alignment horizontal="right"/>
    </xf>
    <xf numFmtId="44" fontId="0" fillId="6" borderId="18" xfId="1" applyFont="1" applyFill="1" applyBorder="1" applyAlignment="1">
      <alignment horizontal="left"/>
    </xf>
    <xf numFmtId="44" fontId="0" fillId="6" borderId="17" xfId="1" applyFont="1" applyFill="1" applyBorder="1" applyAlignment="1">
      <alignment horizontal="left"/>
    </xf>
    <xf numFmtId="44" fontId="0" fillId="6" borderId="21" xfId="1" applyFont="1" applyFill="1" applyBorder="1" applyAlignment="1">
      <alignment horizontal="center"/>
    </xf>
    <xf numFmtId="44" fontId="0" fillId="5" borderId="18" xfId="1" applyFont="1" applyFill="1" applyBorder="1" applyAlignment="1">
      <alignment horizontal="left" vertical="center"/>
    </xf>
    <xf numFmtId="0" fontId="9" fillId="6" borderId="18" xfId="0" applyFont="1" applyFill="1" applyBorder="1" applyAlignment="1">
      <alignment horizontal="left"/>
    </xf>
    <xf numFmtId="44" fontId="2" fillId="6" borderId="17" xfId="1" applyFont="1" applyFill="1" applyBorder="1" applyAlignment="1">
      <alignment horizontal="left"/>
    </xf>
    <xf numFmtId="44" fontId="2" fillId="6" borderId="18" xfId="1" applyFont="1" applyFill="1" applyBorder="1" applyAlignment="1">
      <alignment horizontal="left"/>
    </xf>
    <xf numFmtId="44" fontId="2" fillId="6" borderId="21" xfId="1" applyFont="1" applyFill="1" applyBorder="1" applyAlignment="1">
      <alignment horizontal="center"/>
    </xf>
    <xf numFmtId="44" fontId="2" fillId="6" borderId="18" xfId="1" applyFont="1" applyFill="1" applyBorder="1" applyAlignment="1"/>
    <xf numFmtId="0" fontId="0" fillId="6" borderId="18" xfId="0" applyFill="1" applyBorder="1" applyAlignment="1">
      <alignment wrapText="1"/>
    </xf>
    <xf numFmtId="0" fontId="0" fillId="6" borderId="18" xfId="0" applyFill="1" applyBorder="1"/>
    <xf numFmtId="44" fontId="0" fillId="6" borderId="21" xfId="1" applyFont="1" applyFill="1" applyBorder="1" applyAlignment="1">
      <alignment horizontal="left"/>
    </xf>
    <xf numFmtId="0" fontId="0" fillId="6" borderId="0" xfId="0" applyFill="1"/>
    <xf numFmtId="44" fontId="0" fillId="6" borderId="18" xfId="1" applyFont="1" applyFill="1" applyBorder="1" applyAlignment="1">
      <alignment horizontal="right" vertical="center"/>
    </xf>
    <xf numFmtId="0" fontId="3" fillId="6" borderId="21" xfId="0" applyFont="1" applyFill="1" applyBorder="1" applyAlignment="1">
      <alignment horizontal="right" wrapText="1"/>
    </xf>
    <xf numFmtId="44" fontId="2" fillId="5" borderId="18" xfId="1" applyFont="1" applyFill="1" applyBorder="1" applyAlignment="1"/>
    <xf numFmtId="0" fontId="9" fillId="6" borderId="18" xfId="0" applyFont="1" applyFill="1" applyBorder="1" applyAlignment="1">
      <alignment horizontal="left" wrapText="1"/>
    </xf>
    <xf numFmtId="0" fontId="0" fillId="6" borderId="18" xfId="0" applyFill="1" applyBorder="1" applyAlignment="1">
      <alignment horizontal="center" vertical="center" wrapText="1"/>
    </xf>
    <xf numFmtId="44" fontId="9" fillId="6" borderId="17" xfId="1" applyFont="1" applyFill="1" applyBorder="1" applyAlignment="1">
      <alignment horizontal="left"/>
    </xf>
    <xf numFmtId="44" fontId="9" fillId="6" borderId="18" xfId="1" applyFont="1" applyFill="1" applyBorder="1" applyAlignment="1">
      <alignment horizontal="left"/>
    </xf>
    <xf numFmtId="44" fontId="9" fillId="6" borderId="21" xfId="1" applyFont="1" applyFill="1" applyBorder="1" applyAlignment="1">
      <alignment horizontal="center"/>
    </xf>
    <xf numFmtId="0" fontId="10" fillId="5" borderId="18" xfId="0" applyFont="1" applyFill="1" applyBorder="1" applyAlignment="1">
      <alignment horizontal="left" wrapText="1"/>
    </xf>
    <xf numFmtId="0" fontId="9" fillId="6" borderId="20" xfId="0" applyFont="1" applyFill="1" applyBorder="1" applyAlignment="1">
      <alignment horizontal="left"/>
    </xf>
    <xf numFmtId="0" fontId="9" fillId="6" borderId="18" xfId="0" applyFont="1" applyFill="1" applyBorder="1" applyAlignment="1">
      <alignment wrapText="1"/>
    </xf>
    <xf numFmtId="165" fontId="9" fillId="6" borderId="18" xfId="0" applyNumberFormat="1" applyFont="1" applyFill="1" applyBorder="1"/>
    <xf numFmtId="1" fontId="9" fillId="6" borderId="18" xfId="0" applyNumberFormat="1" applyFont="1" applyFill="1" applyBorder="1" applyAlignment="1">
      <alignment horizontal="center"/>
    </xf>
    <xf numFmtId="44" fontId="9" fillId="6" borderId="18" xfId="1" applyFont="1" applyFill="1" applyBorder="1" applyAlignment="1">
      <alignment horizontal="right" vertical="center"/>
    </xf>
    <xf numFmtId="14" fontId="9" fillId="6" borderId="18" xfId="1" applyNumberFormat="1" applyFont="1" applyFill="1" applyBorder="1" applyAlignment="1">
      <alignment horizontal="right" vertical="center"/>
    </xf>
    <xf numFmtId="14" fontId="9" fillId="6" borderId="18" xfId="0" applyNumberFormat="1" applyFont="1" applyFill="1" applyBorder="1" applyAlignment="1">
      <alignment horizontal="right"/>
    </xf>
    <xf numFmtId="44" fontId="9" fillId="6" borderId="21" xfId="1" applyFont="1" applyFill="1" applyBorder="1" applyAlignment="1">
      <alignment horizontal="left"/>
    </xf>
    <xf numFmtId="44" fontId="9" fillId="6" borderId="18" xfId="1" applyFont="1" applyFill="1" applyBorder="1" applyAlignment="1"/>
    <xf numFmtId="44" fontId="9" fillId="6" borderId="18" xfId="1" applyFont="1" applyFill="1" applyBorder="1" applyAlignment="1">
      <alignment horizontal="right"/>
    </xf>
    <xf numFmtId="0" fontId="0" fillId="5" borderId="0" xfId="0" applyFill="1"/>
    <xf numFmtId="14" fontId="0" fillId="6" borderId="18" xfId="1" applyNumberFormat="1" applyFont="1" applyFill="1" applyBorder="1" applyAlignment="1">
      <alignment horizontal="right" vertical="center"/>
    </xf>
    <xf numFmtId="44" fontId="1" fillId="5" borderId="17" xfId="1" applyFont="1" applyFill="1" applyBorder="1" applyAlignment="1">
      <alignment horizontal="right"/>
    </xf>
    <xf numFmtId="44" fontId="1" fillId="5" borderId="18" xfId="1" applyFont="1" applyFill="1" applyBorder="1" applyAlignment="1">
      <alignment horizontal="right"/>
    </xf>
    <xf numFmtId="44" fontId="1" fillId="5" borderId="21" xfId="1" applyFont="1" applyFill="1" applyBorder="1" applyAlignment="1">
      <alignment horizontal="center"/>
    </xf>
    <xf numFmtId="44" fontId="1" fillId="6" borderId="18" xfId="1" applyFont="1" applyFill="1" applyBorder="1" applyAlignment="1">
      <alignment horizontal="right" vertical="center"/>
    </xf>
    <xf numFmtId="14" fontId="0" fillId="6" borderId="18" xfId="1" applyNumberFormat="1" applyFont="1" applyFill="1" applyBorder="1" applyAlignment="1">
      <alignment horizontal="right"/>
    </xf>
    <xf numFmtId="44" fontId="0" fillId="6" borderId="18" xfId="1" applyFont="1" applyFill="1" applyBorder="1"/>
    <xf numFmtId="44" fontId="1" fillId="6" borderId="18" xfId="1" applyFont="1" applyFill="1" applyBorder="1" applyAlignment="1">
      <alignment horizontal="left"/>
    </xf>
    <xf numFmtId="165" fontId="9" fillId="6" borderId="18" xfId="0" applyNumberFormat="1" applyFont="1" applyFill="1" applyBorder="1" applyAlignment="1">
      <alignment horizontal="right"/>
    </xf>
    <xf numFmtId="14" fontId="9" fillId="6" borderId="18" xfId="1" applyNumberFormat="1" applyFont="1" applyFill="1" applyBorder="1" applyAlignment="1">
      <alignment horizontal="right"/>
    </xf>
    <xf numFmtId="0" fontId="10" fillId="6" borderId="22" xfId="0" applyFont="1" applyFill="1" applyBorder="1" applyAlignment="1">
      <alignment horizontal="left" wrapText="1"/>
    </xf>
    <xf numFmtId="0" fontId="9" fillId="4" borderId="0" xfId="0" applyFont="1" applyFill="1"/>
    <xf numFmtId="0" fontId="9" fillId="6" borderId="0" xfId="0" applyFont="1" applyFill="1"/>
    <xf numFmtId="0" fontId="0" fillId="6" borderId="18" xfId="0" applyFill="1" applyBorder="1" applyAlignment="1">
      <alignment horizontal="left" vertical="center" wrapText="1"/>
    </xf>
    <xf numFmtId="0" fontId="11" fillId="5" borderId="20" xfId="0" applyFont="1" applyFill="1" applyBorder="1" applyAlignment="1">
      <alignment horizontal="left"/>
    </xf>
    <xf numFmtId="0" fontId="11" fillId="5" borderId="18" xfId="0" applyFont="1" applyFill="1" applyBorder="1" applyAlignment="1">
      <alignment horizontal="left" wrapText="1"/>
    </xf>
    <xf numFmtId="0" fontId="12" fillId="5" borderId="18" xfId="0" applyFont="1" applyFill="1" applyBorder="1" applyAlignment="1">
      <alignment horizontal="left" wrapText="1"/>
    </xf>
    <xf numFmtId="0" fontId="13" fillId="5" borderId="18" xfId="0" applyFont="1" applyFill="1" applyBorder="1" applyAlignment="1">
      <alignment horizontal="left" wrapText="1"/>
    </xf>
    <xf numFmtId="165" fontId="13" fillId="5" borderId="18" xfId="0" applyNumberFormat="1" applyFont="1" applyFill="1" applyBorder="1"/>
    <xf numFmtId="1" fontId="13" fillId="5" borderId="18" xfId="0" applyNumberFormat="1" applyFont="1" applyFill="1" applyBorder="1" applyAlignment="1">
      <alignment horizontal="center"/>
    </xf>
    <xf numFmtId="44" fontId="13" fillId="5" borderId="18" xfId="1" applyFont="1" applyFill="1" applyBorder="1" applyAlignment="1">
      <alignment horizontal="left" vertical="center"/>
    </xf>
    <xf numFmtId="14" fontId="13" fillId="5" borderId="18" xfId="0" applyNumberFormat="1" applyFont="1" applyFill="1" applyBorder="1" applyAlignment="1">
      <alignment horizontal="right"/>
    </xf>
    <xf numFmtId="44" fontId="13" fillId="5" borderId="18" xfId="1" applyFont="1" applyFill="1" applyBorder="1" applyAlignment="1"/>
    <xf numFmtId="0" fontId="13" fillId="4" borderId="0" xfId="0" applyFont="1" applyFill="1"/>
    <xf numFmtId="0" fontId="13" fillId="0" borderId="0" xfId="0" applyFont="1"/>
    <xf numFmtId="44" fontId="1" fillId="5" borderId="17" xfId="1" applyFont="1" applyFill="1" applyBorder="1" applyAlignment="1">
      <alignment horizontal="left"/>
    </xf>
    <xf numFmtId="44" fontId="1" fillId="5" borderId="18" xfId="1" applyFont="1" applyFill="1" applyBorder="1" applyAlignment="1">
      <alignment horizontal="left"/>
    </xf>
    <xf numFmtId="44" fontId="1" fillId="6" borderId="17" xfId="1" applyFont="1" applyFill="1" applyBorder="1" applyAlignment="1">
      <alignment horizontal="left"/>
    </xf>
    <xf numFmtId="44" fontId="1" fillId="6" borderId="21" xfId="1" applyFont="1" applyFill="1" applyBorder="1" applyAlignment="1">
      <alignment horizontal="center"/>
    </xf>
    <xf numFmtId="44" fontId="0" fillId="6" borderId="0" xfId="1" applyFont="1" applyFill="1" applyBorder="1"/>
    <xf numFmtId="0" fontId="3" fillId="6" borderId="22" xfId="0" applyFont="1" applyFill="1" applyBorder="1" applyAlignment="1">
      <alignment horizontal="left"/>
    </xf>
    <xf numFmtId="44" fontId="1" fillId="6" borderId="17" xfId="1" applyFont="1" applyFill="1" applyBorder="1" applyAlignment="1">
      <alignment horizontal="center"/>
    </xf>
    <xf numFmtId="0" fontId="10" fillId="6" borderId="22" xfId="0" applyFont="1" applyFill="1" applyBorder="1" applyAlignment="1">
      <alignment horizontal="left"/>
    </xf>
    <xf numFmtId="44" fontId="0" fillId="6" borderId="22" xfId="1" applyFont="1" applyFill="1" applyBorder="1" applyAlignment="1">
      <alignment horizontal="center"/>
    </xf>
    <xf numFmtId="0" fontId="0" fillId="6" borderId="23" xfId="0" applyFill="1" applyBorder="1" applyAlignment="1">
      <alignment horizontal="left"/>
    </xf>
    <xf numFmtId="44" fontId="0" fillId="6" borderId="17" xfId="1" applyFont="1" applyFill="1" applyBorder="1" applyAlignment="1">
      <alignment horizontal="left" vertical="center"/>
    </xf>
    <xf numFmtId="0" fontId="9" fillId="6" borderId="18" xfId="0" applyFont="1" applyFill="1" applyBorder="1"/>
    <xf numFmtId="44" fontId="0" fillId="6" borderId="18" xfId="1" applyFont="1" applyFill="1" applyBorder="1" applyAlignment="1">
      <alignment vertical="center"/>
    </xf>
    <xf numFmtId="44" fontId="0" fillId="6" borderId="17" xfId="1" applyFont="1" applyFill="1" applyBorder="1" applyAlignment="1"/>
    <xf numFmtId="44" fontId="0" fillId="6" borderId="17" xfId="1" applyFont="1" applyFill="1" applyBorder="1" applyAlignment="1">
      <alignment vertical="center"/>
    </xf>
    <xf numFmtId="44" fontId="1" fillId="6" borderId="18" xfId="1" applyFont="1" applyFill="1" applyBorder="1" applyAlignment="1">
      <alignment horizontal="left" vertical="center"/>
    </xf>
    <xf numFmtId="0" fontId="0" fillId="6" borderId="24" xfId="0" applyFill="1" applyBorder="1" applyAlignment="1">
      <alignment horizontal="left"/>
    </xf>
    <xf numFmtId="0" fontId="0" fillId="6" borderId="25" xfId="0" applyFill="1" applyBorder="1" applyAlignment="1">
      <alignment horizontal="left" wrapText="1"/>
    </xf>
    <xf numFmtId="0" fontId="15" fillId="5" borderId="20" xfId="0" applyFont="1" applyFill="1" applyBorder="1" applyAlignment="1">
      <alignment horizontal="left"/>
    </xf>
    <xf numFmtId="0" fontId="15" fillId="5" borderId="18" xfId="0" applyFont="1" applyFill="1" applyBorder="1" applyAlignment="1">
      <alignment horizontal="left" wrapText="1"/>
    </xf>
    <xf numFmtId="0" fontId="0" fillId="5" borderId="25" xfId="0" applyFill="1" applyBorder="1" applyAlignment="1">
      <alignment horizontal="left" wrapText="1"/>
    </xf>
    <xf numFmtId="44" fontId="2" fillId="5" borderId="17" xfId="1" applyFont="1" applyFill="1" applyBorder="1" applyAlignment="1">
      <alignment horizontal="left"/>
    </xf>
    <xf numFmtId="44" fontId="2" fillId="5" borderId="18" xfId="1" applyFont="1" applyFill="1" applyBorder="1" applyAlignment="1">
      <alignment horizontal="left"/>
    </xf>
    <xf numFmtId="44" fontId="2" fillId="5" borderId="21" xfId="1" applyFont="1" applyFill="1" applyBorder="1" applyAlignment="1">
      <alignment horizontal="center"/>
    </xf>
    <xf numFmtId="44" fontId="1" fillId="6" borderId="18" xfId="1" applyFont="1" applyFill="1" applyBorder="1" applyAlignment="1">
      <alignment horizontal="right"/>
    </xf>
    <xf numFmtId="0" fontId="9" fillId="6" borderId="22" xfId="0" applyFont="1" applyFill="1" applyBorder="1" applyAlignment="1">
      <alignment horizontal="left"/>
    </xf>
    <xf numFmtId="44" fontId="3" fillId="6" borderId="21" xfId="1" applyFont="1" applyFill="1" applyBorder="1" applyAlignment="1">
      <alignment horizontal="left"/>
    </xf>
    <xf numFmtId="0" fontId="0" fillId="6" borderId="18" xfId="0" applyFill="1" applyBorder="1" applyAlignment="1">
      <alignment horizontal="center"/>
    </xf>
    <xf numFmtId="0" fontId="0" fillId="6" borderId="17" xfId="0" applyFill="1" applyBorder="1"/>
    <xf numFmtId="0" fontId="0" fillId="6" borderId="26" xfId="0" applyFill="1" applyBorder="1"/>
    <xf numFmtId="14" fontId="1" fillId="6" borderId="18" xfId="1" applyNumberFormat="1" applyFont="1" applyFill="1" applyBorder="1" applyAlignment="1">
      <alignment horizontal="right" vertical="center"/>
    </xf>
    <xf numFmtId="8" fontId="0" fillId="6" borderId="18" xfId="1" applyNumberFormat="1" applyFont="1" applyFill="1" applyBorder="1" applyAlignment="1">
      <alignment horizontal="left"/>
    </xf>
    <xf numFmtId="8" fontId="0" fillId="6" borderId="21" xfId="1" applyNumberFormat="1" applyFont="1" applyFill="1" applyBorder="1" applyAlignment="1">
      <alignment horizontal="left"/>
    </xf>
    <xf numFmtId="44" fontId="0" fillId="6" borderId="17" xfId="1" applyFont="1" applyFill="1" applyBorder="1" applyAlignment="1">
      <alignment horizontal="right"/>
    </xf>
    <xf numFmtId="7" fontId="0" fillId="6" borderId="18" xfId="1" applyNumberFormat="1" applyFont="1" applyFill="1" applyBorder="1" applyAlignment="1">
      <alignment horizontal="right"/>
    </xf>
    <xf numFmtId="7" fontId="0" fillId="6" borderId="21" xfId="1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left"/>
    </xf>
    <xf numFmtId="0" fontId="0" fillId="5" borderId="18" xfId="0" applyFill="1" applyBorder="1"/>
    <xf numFmtId="0" fontId="13" fillId="5" borderId="18" xfId="0" applyFont="1" applyFill="1" applyBorder="1"/>
    <xf numFmtId="0" fontId="13" fillId="5" borderId="18" xfId="0" applyFont="1" applyFill="1" applyBorder="1" applyAlignment="1">
      <alignment wrapText="1"/>
    </xf>
    <xf numFmtId="44" fontId="14" fillId="5" borderId="18" xfId="1" applyFont="1" applyFill="1" applyBorder="1" applyAlignment="1"/>
    <xf numFmtId="0" fontId="13" fillId="5" borderId="18" xfId="0" applyFont="1" applyFill="1" applyBorder="1" applyAlignment="1">
      <alignment horizontal="right"/>
    </xf>
    <xf numFmtId="0" fontId="16" fillId="6" borderId="18" xfId="0" applyFont="1" applyFill="1" applyBorder="1" applyAlignment="1">
      <alignment horizontal="left" vertical="center" wrapText="1"/>
    </xf>
    <xf numFmtId="165" fontId="17" fillId="6" borderId="18" xfId="0" applyNumberFormat="1" applyFont="1" applyFill="1" applyBorder="1" applyAlignment="1">
      <alignment horizontal="right" vertical="center"/>
    </xf>
    <xf numFmtId="44" fontId="0" fillId="6" borderId="21" xfId="1" applyFont="1" applyFill="1" applyBorder="1" applyAlignment="1">
      <alignment horizontal="right"/>
    </xf>
    <xf numFmtId="0" fontId="17" fillId="6" borderId="18" xfId="0" applyFont="1" applyFill="1" applyBorder="1" applyAlignment="1">
      <alignment horizontal="left" vertical="center"/>
    </xf>
    <xf numFmtId="0" fontId="17" fillId="6" borderId="18" xfId="0" applyFont="1" applyFill="1" applyBorder="1" applyAlignment="1">
      <alignment horizontal="left" vertical="center" wrapText="1"/>
    </xf>
    <xf numFmtId="0" fontId="16" fillId="6" borderId="18" xfId="0" applyFont="1" applyFill="1" applyBorder="1" applyAlignment="1">
      <alignment horizontal="left" vertical="center"/>
    </xf>
    <xf numFmtId="165" fontId="16" fillId="6" borderId="18" xfId="0" applyNumberFormat="1" applyFont="1" applyFill="1" applyBorder="1" applyAlignment="1">
      <alignment horizontal="right" vertical="center" wrapText="1"/>
    </xf>
    <xf numFmtId="44" fontId="9" fillId="6" borderId="18" xfId="1" applyFont="1" applyFill="1" applyBorder="1" applyAlignment="1">
      <alignment horizontal="left" vertical="center"/>
    </xf>
    <xf numFmtId="0" fontId="9" fillId="0" borderId="0" xfId="0" applyFont="1"/>
    <xf numFmtId="0" fontId="0" fillId="5" borderId="27" xfId="0" applyFill="1" applyBorder="1" applyAlignment="1">
      <alignment horizontal="left"/>
    </xf>
    <xf numFmtId="0" fontId="0" fillId="5" borderId="17" xfId="0" applyFill="1" applyBorder="1"/>
    <xf numFmtId="0" fontId="0" fillId="5" borderId="18" xfId="0" applyFill="1" applyBorder="1" applyAlignment="1">
      <alignment horizontal="left"/>
    </xf>
    <xf numFmtId="0" fontId="0" fillId="5" borderId="18" xfId="0" applyFill="1" applyBorder="1" applyAlignment="1">
      <alignment wrapText="1"/>
    </xf>
    <xf numFmtId="0" fontId="0" fillId="5" borderId="18" xfId="0" applyFill="1" applyBorder="1" applyAlignment="1">
      <alignment horizontal="right"/>
    </xf>
    <xf numFmtId="44" fontId="0" fillId="5" borderId="17" xfId="1" applyFont="1" applyFill="1" applyBorder="1" applyAlignment="1">
      <alignment horizontal="right"/>
    </xf>
    <xf numFmtId="44" fontId="0" fillId="5" borderId="18" xfId="1" applyFont="1" applyFill="1" applyBorder="1" applyAlignment="1">
      <alignment horizontal="right"/>
    </xf>
    <xf numFmtId="0" fontId="15" fillId="5" borderId="4" xfId="0" applyFont="1" applyFill="1" applyBorder="1"/>
    <xf numFmtId="0" fontId="13" fillId="5" borderId="28" xfId="0" applyFont="1" applyFill="1" applyBorder="1"/>
    <xf numFmtId="0" fontId="13" fillId="5" borderId="28" xfId="0" applyFont="1" applyFill="1" applyBorder="1" applyAlignment="1">
      <alignment wrapText="1"/>
    </xf>
    <xf numFmtId="7" fontId="0" fillId="5" borderId="18" xfId="1" applyNumberFormat="1" applyFont="1" applyFill="1" applyBorder="1" applyAlignment="1">
      <alignment horizontal="right"/>
    </xf>
    <xf numFmtId="0" fontId="0" fillId="5" borderId="18" xfId="0" quotePrefix="1" applyFill="1" applyBorder="1"/>
    <xf numFmtId="44" fontId="0" fillId="6" borderId="18" xfId="1" applyFont="1" applyFill="1" applyBorder="1" applyAlignment="1">
      <alignment horizontal="left" wrapText="1"/>
    </xf>
    <xf numFmtId="44" fontId="0" fillId="5" borderId="8" xfId="1" applyFont="1" applyFill="1" applyBorder="1" applyAlignment="1">
      <alignment horizontal="center"/>
    </xf>
    <xf numFmtId="44" fontId="3" fillId="6" borderId="21" xfId="1" applyFont="1" applyFill="1" applyBorder="1" applyAlignment="1">
      <alignment horizontal="left" wrapText="1"/>
    </xf>
    <xf numFmtId="0" fontId="15" fillId="5" borderId="17" xfId="0" applyFont="1" applyFill="1" applyBorder="1"/>
    <xf numFmtId="0" fontId="18" fillId="5" borderId="29" xfId="0" applyFont="1" applyFill="1" applyBorder="1" applyAlignment="1">
      <alignment wrapText="1"/>
    </xf>
    <xf numFmtId="0" fontId="18" fillId="5" borderId="29" xfId="0" applyFont="1" applyFill="1" applyBorder="1"/>
    <xf numFmtId="1" fontId="18" fillId="5" borderId="29" xfId="0" applyNumberFormat="1" applyFont="1" applyFill="1" applyBorder="1" applyAlignment="1">
      <alignment horizontal="center"/>
    </xf>
    <xf numFmtId="44" fontId="18" fillId="5" borderId="29" xfId="1" applyFont="1" applyFill="1" applyBorder="1" applyAlignment="1"/>
    <xf numFmtId="0" fontId="18" fillId="5" borderId="29" xfId="0" applyFont="1" applyFill="1" applyBorder="1" applyAlignment="1">
      <alignment horizontal="right"/>
    </xf>
    <xf numFmtId="44" fontId="18" fillId="5" borderId="18" xfId="1" applyFont="1" applyFill="1" applyBorder="1" applyAlignment="1"/>
    <xf numFmtId="0" fontId="4" fillId="5" borderId="9" xfId="0" applyFont="1" applyFill="1" applyBorder="1" applyAlignment="1">
      <alignment wrapText="1"/>
    </xf>
    <xf numFmtId="0" fontId="4" fillId="5" borderId="9" xfId="0" applyFont="1" applyFill="1" applyBorder="1"/>
    <xf numFmtId="1" fontId="4" fillId="5" borderId="9" xfId="0" applyNumberFormat="1" applyFont="1" applyFill="1" applyBorder="1" applyAlignment="1">
      <alignment horizontal="center"/>
    </xf>
    <xf numFmtId="44" fontId="4" fillId="5" borderId="9" xfId="1" applyFont="1" applyFill="1" applyBorder="1" applyAlignment="1"/>
    <xf numFmtId="0" fontId="4" fillId="5" borderId="9" xfId="0" applyFont="1" applyFill="1" applyBorder="1" applyAlignment="1">
      <alignment horizontal="right"/>
    </xf>
    <xf numFmtId="44" fontId="4" fillId="5" borderId="25" xfId="1" applyFont="1" applyFill="1" applyBorder="1" applyAlignment="1"/>
    <xf numFmtId="44" fontId="0" fillId="5" borderId="30" xfId="1" applyFont="1" applyFill="1" applyBorder="1" applyAlignment="1">
      <alignment horizontal="center"/>
    </xf>
    <xf numFmtId="0" fontId="2" fillId="5" borderId="18" xfId="0" applyFont="1" applyFill="1" applyBorder="1" applyAlignment="1">
      <alignment horizontal="left" wrapText="1"/>
    </xf>
    <xf numFmtId="44" fontId="1" fillId="6" borderId="18" xfId="1" applyFont="1" applyFill="1" applyBorder="1" applyAlignment="1"/>
    <xf numFmtId="0" fontId="0" fillId="5" borderId="0" xfId="0" applyFill="1" applyAlignment="1">
      <alignment wrapText="1"/>
    </xf>
    <xf numFmtId="1" fontId="0" fillId="5" borderId="0" xfId="0" applyNumberFormat="1" applyFill="1" applyAlignment="1">
      <alignment horizontal="center"/>
    </xf>
    <xf numFmtId="44" fontId="0" fillId="5" borderId="0" xfId="1" applyFont="1" applyFill="1" applyBorder="1" applyAlignment="1"/>
    <xf numFmtId="0" fontId="0" fillId="5" borderId="0" xfId="0" applyFill="1" applyAlignment="1">
      <alignment horizontal="right"/>
    </xf>
    <xf numFmtId="0" fontId="15" fillId="5" borderId="7" xfId="0" applyFont="1" applyFill="1" applyBorder="1" applyAlignment="1">
      <alignment horizontal="left"/>
    </xf>
    <xf numFmtId="0" fontId="15" fillId="5" borderId="0" xfId="0" applyFont="1" applyFill="1"/>
    <xf numFmtId="0" fontId="13" fillId="5" borderId="0" xfId="0" applyFont="1" applyFill="1"/>
    <xf numFmtId="0" fontId="13" fillId="5" borderId="0" xfId="0" applyFont="1" applyFill="1" applyAlignment="1">
      <alignment wrapText="1"/>
    </xf>
    <xf numFmtId="1" fontId="13" fillId="5" borderId="0" xfId="0" applyNumberFormat="1" applyFont="1" applyFill="1" applyAlignment="1">
      <alignment horizontal="center"/>
    </xf>
    <xf numFmtId="44" fontId="14" fillId="5" borderId="0" xfId="1" applyFont="1" applyFill="1" applyBorder="1" applyAlignment="1"/>
    <xf numFmtId="0" fontId="13" fillId="5" borderId="0" xfId="0" applyFont="1" applyFill="1" applyAlignment="1">
      <alignment horizontal="right"/>
    </xf>
    <xf numFmtId="44" fontId="19" fillId="5" borderId="18" xfId="1" applyFont="1" applyFill="1" applyBorder="1" applyAlignment="1"/>
    <xf numFmtId="165" fontId="2" fillId="5" borderId="18" xfId="0" applyNumberFormat="1" applyFont="1" applyFill="1" applyBorder="1"/>
    <xf numFmtId="1" fontId="2" fillId="5" borderId="18" xfId="0" applyNumberFormat="1" applyFont="1" applyFill="1" applyBorder="1" applyAlignment="1">
      <alignment horizontal="center"/>
    </xf>
    <xf numFmtId="44" fontId="2" fillId="5" borderId="18" xfId="1" applyFont="1" applyFill="1" applyBorder="1" applyAlignment="1">
      <alignment horizontal="left" vertical="center"/>
    </xf>
    <xf numFmtId="14" fontId="2" fillId="5" borderId="18" xfId="0" applyNumberFormat="1" applyFont="1" applyFill="1" applyBorder="1" applyAlignment="1">
      <alignment horizontal="right"/>
    </xf>
    <xf numFmtId="44" fontId="0" fillId="5" borderId="25" xfId="1" applyFont="1" applyFill="1" applyBorder="1" applyAlignment="1">
      <alignment horizontal="left"/>
    </xf>
    <xf numFmtId="0" fontId="2" fillId="4" borderId="0" xfId="0" applyFont="1" applyFill="1"/>
    <xf numFmtId="0" fontId="2" fillId="0" borderId="0" xfId="0" applyFont="1"/>
    <xf numFmtId="0" fontId="0" fillId="6" borderId="28" xfId="0" applyFill="1" applyBorder="1" applyAlignment="1">
      <alignment horizontal="left" wrapText="1"/>
    </xf>
    <xf numFmtId="165" fontId="0" fillId="6" borderId="28" xfId="0" applyNumberFormat="1" applyFill="1" applyBorder="1"/>
    <xf numFmtId="1" fontId="0" fillId="6" borderId="28" xfId="0" applyNumberFormat="1" applyFill="1" applyBorder="1" applyAlignment="1">
      <alignment horizontal="center"/>
    </xf>
    <xf numFmtId="44" fontId="1" fillId="6" borderId="28" xfId="1" applyFont="1" applyFill="1" applyBorder="1" applyAlignment="1">
      <alignment horizontal="left" vertical="center"/>
    </xf>
    <xf numFmtId="14" fontId="0" fillId="6" borderId="28" xfId="0" applyNumberFormat="1" applyFill="1" applyBorder="1" applyAlignment="1">
      <alignment horizontal="right"/>
    </xf>
    <xf numFmtId="44" fontId="0" fillId="6" borderId="28" xfId="1" applyFont="1" applyFill="1" applyBorder="1" applyAlignment="1"/>
    <xf numFmtId="44" fontId="0" fillId="6" borderId="28" xfId="1" applyFont="1" applyFill="1" applyBorder="1" applyAlignment="1">
      <alignment horizontal="left"/>
    </xf>
    <xf numFmtId="44" fontId="0" fillId="6" borderId="19" xfId="1" applyFont="1" applyFill="1" applyBorder="1" applyAlignment="1">
      <alignment horizontal="center"/>
    </xf>
    <xf numFmtId="0" fontId="0" fillId="6" borderId="31" xfId="0" applyFill="1" applyBorder="1" applyAlignment="1">
      <alignment horizontal="left" wrapText="1"/>
    </xf>
    <xf numFmtId="165" fontId="0" fillId="6" borderId="25" xfId="0" applyNumberFormat="1" applyFill="1" applyBorder="1"/>
    <xf numFmtId="1" fontId="0" fillId="6" borderId="25" xfId="0" applyNumberFormat="1" applyFill="1" applyBorder="1" applyAlignment="1">
      <alignment horizontal="center"/>
    </xf>
    <xf numFmtId="44" fontId="1" fillId="6" borderId="25" xfId="1" applyFont="1" applyFill="1" applyBorder="1" applyAlignment="1">
      <alignment horizontal="left" vertical="center"/>
    </xf>
    <xf numFmtId="14" fontId="0" fillId="6" borderId="25" xfId="0" applyNumberFormat="1" applyFill="1" applyBorder="1" applyAlignment="1">
      <alignment horizontal="right"/>
    </xf>
    <xf numFmtId="44" fontId="0" fillId="6" borderId="25" xfId="1" applyFont="1" applyFill="1" applyBorder="1" applyAlignment="1"/>
    <xf numFmtId="44" fontId="0" fillId="6" borderId="25" xfId="1" applyFont="1" applyFill="1" applyBorder="1" applyAlignment="1">
      <alignment horizontal="left"/>
    </xf>
    <xf numFmtId="44" fontId="0" fillId="6" borderId="30" xfId="1" applyFont="1" applyFill="1" applyBorder="1" applyAlignment="1">
      <alignment horizontal="center"/>
    </xf>
    <xf numFmtId="0" fontId="0" fillId="5" borderId="0" xfId="0" applyFill="1" applyAlignment="1">
      <alignment horizontal="left" wrapText="1"/>
    </xf>
    <xf numFmtId="165" fontId="0" fillId="5" borderId="0" xfId="0" applyNumberFormat="1" applyFill="1"/>
    <xf numFmtId="44" fontId="1" fillId="5" borderId="0" xfId="1" applyFont="1" applyFill="1" applyBorder="1" applyAlignment="1">
      <alignment horizontal="left" vertical="center"/>
    </xf>
    <xf numFmtId="14" fontId="0" fillId="5" borderId="0" xfId="0" applyNumberFormat="1" applyFill="1" applyAlignment="1">
      <alignment horizontal="right"/>
    </xf>
    <xf numFmtId="165" fontId="0" fillId="6" borderId="18" xfId="0" applyNumberFormat="1" applyFill="1" applyBorder="1" applyAlignment="1">
      <alignment vertical="center"/>
    </xf>
    <xf numFmtId="44" fontId="0" fillId="6" borderId="32" xfId="1" applyFont="1" applyFill="1" applyBorder="1" applyAlignment="1">
      <alignment horizontal="left"/>
    </xf>
    <xf numFmtId="44" fontId="0" fillId="6" borderId="30" xfId="1" applyFont="1" applyFill="1" applyBorder="1" applyAlignment="1">
      <alignment horizontal="left"/>
    </xf>
    <xf numFmtId="0" fontId="9" fillId="6" borderId="18" xfId="0" applyFont="1" applyFill="1" applyBorder="1" applyAlignment="1">
      <alignment horizontal="left" vertical="center" wrapText="1"/>
    </xf>
    <xf numFmtId="44" fontId="3" fillId="6" borderId="21" xfId="1" applyFont="1" applyFill="1" applyBorder="1" applyAlignment="1">
      <alignment horizontal="center"/>
    </xf>
    <xf numFmtId="44" fontId="0" fillId="6" borderId="33" xfId="1" applyFont="1" applyFill="1" applyBorder="1" applyAlignment="1">
      <alignment horizontal="left"/>
    </xf>
    <xf numFmtId="44" fontId="0" fillId="6" borderId="31" xfId="1" applyFont="1" applyFill="1" applyBorder="1" applyAlignment="1">
      <alignment horizontal="left"/>
    </xf>
    <xf numFmtId="44" fontId="0" fillId="6" borderId="8" xfId="1" applyFont="1" applyFill="1" applyBorder="1" applyAlignment="1">
      <alignment horizontal="center"/>
    </xf>
    <xf numFmtId="44" fontId="0" fillId="6" borderId="32" xfId="1" applyFont="1" applyFill="1" applyBorder="1" applyAlignment="1">
      <alignment horizontal="right"/>
    </xf>
    <xf numFmtId="7" fontId="0" fillId="6" borderId="25" xfId="1" applyNumberFormat="1" applyFont="1" applyFill="1" applyBorder="1" applyAlignment="1">
      <alignment horizontal="right"/>
    </xf>
    <xf numFmtId="7" fontId="0" fillId="6" borderId="30" xfId="1" applyNumberFormat="1" applyFont="1" applyFill="1" applyBorder="1" applyAlignment="1">
      <alignment horizontal="center"/>
    </xf>
    <xf numFmtId="7" fontId="0" fillId="6" borderId="22" xfId="1" applyNumberFormat="1" applyFont="1" applyFill="1" applyBorder="1" applyAlignment="1">
      <alignment horizontal="center"/>
    </xf>
    <xf numFmtId="44" fontId="0" fillId="5" borderId="32" xfId="1" applyFont="1" applyFill="1" applyBorder="1" applyAlignment="1">
      <alignment horizontal="left"/>
    </xf>
    <xf numFmtId="44" fontId="2" fillId="6" borderId="25" xfId="1" applyFont="1" applyFill="1" applyBorder="1" applyAlignment="1"/>
    <xf numFmtId="44" fontId="2" fillId="6" borderId="25" xfId="1" applyFont="1" applyFill="1" applyBorder="1" applyAlignment="1">
      <alignment horizontal="left"/>
    </xf>
    <xf numFmtId="44" fontId="1" fillId="6" borderId="32" xfId="1" applyFont="1" applyFill="1" applyBorder="1" applyAlignment="1">
      <alignment horizontal="left"/>
    </xf>
    <xf numFmtId="44" fontId="1" fillId="6" borderId="25" xfId="1" applyFont="1" applyFill="1" applyBorder="1" applyAlignment="1">
      <alignment horizontal="left"/>
    </xf>
    <xf numFmtId="44" fontId="2" fillId="6" borderId="30" xfId="1" applyFont="1" applyFill="1" applyBorder="1" applyAlignment="1">
      <alignment horizontal="center"/>
    </xf>
    <xf numFmtId="44" fontId="1" fillId="5" borderId="18" xfId="1" applyFont="1" applyFill="1" applyBorder="1" applyAlignment="1">
      <alignment horizontal="right" vertical="center"/>
    </xf>
    <xf numFmtId="44" fontId="20" fillId="6" borderId="32" xfId="1" applyFont="1" applyFill="1" applyBorder="1" applyAlignment="1">
      <alignment horizontal="left"/>
    </xf>
    <xf numFmtId="44" fontId="20" fillId="6" borderId="25" xfId="1" applyFont="1" applyFill="1" applyBorder="1" applyAlignment="1">
      <alignment horizontal="left"/>
    </xf>
    <xf numFmtId="44" fontId="20" fillId="6" borderId="30" xfId="1" applyFont="1" applyFill="1" applyBorder="1" applyAlignment="1">
      <alignment horizontal="center"/>
    </xf>
    <xf numFmtId="44" fontId="2" fillId="5" borderId="32" xfId="1" applyFont="1" applyFill="1" applyBorder="1" applyAlignment="1">
      <alignment horizontal="left"/>
    </xf>
    <xf numFmtId="44" fontId="2" fillId="5" borderId="25" xfId="1" applyFont="1" applyFill="1" applyBorder="1" applyAlignment="1">
      <alignment horizontal="left"/>
    </xf>
    <xf numFmtId="44" fontId="2" fillId="5" borderId="30" xfId="1" applyFont="1" applyFill="1" applyBorder="1" applyAlignment="1">
      <alignment horizontal="center"/>
    </xf>
    <xf numFmtId="44" fontId="2" fillId="6" borderId="32" xfId="1" applyFont="1" applyFill="1" applyBorder="1" applyAlignment="1">
      <alignment horizontal="left"/>
    </xf>
    <xf numFmtId="14" fontId="1" fillId="5" borderId="18" xfId="1" applyNumberFormat="1" applyFont="1" applyFill="1" applyBorder="1" applyAlignment="1">
      <alignment horizontal="right" vertical="center"/>
    </xf>
    <xf numFmtId="44" fontId="0" fillId="5" borderId="25" xfId="1" applyFont="1" applyFill="1" applyBorder="1" applyAlignment="1"/>
    <xf numFmtId="0" fontId="20" fillId="6" borderId="18" xfId="0" applyFont="1" applyFill="1" applyBorder="1" applyAlignment="1">
      <alignment horizontal="left" wrapText="1"/>
    </xf>
    <xf numFmtId="0" fontId="9" fillId="5" borderId="18" xfId="0" applyFont="1" applyFill="1" applyBorder="1" applyAlignment="1">
      <alignment horizontal="left" wrapText="1"/>
    </xf>
    <xf numFmtId="44" fontId="20" fillId="6" borderId="25" xfId="1" applyFont="1" applyFill="1" applyBorder="1" applyAlignment="1"/>
    <xf numFmtId="44" fontId="1" fillId="6" borderId="17" xfId="1" applyFont="1" applyFill="1" applyBorder="1" applyAlignment="1">
      <alignment horizontal="left" vertical="center"/>
    </xf>
    <xf numFmtId="44" fontId="1" fillId="6" borderId="21" xfId="1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wrapText="1"/>
    </xf>
    <xf numFmtId="165" fontId="18" fillId="5" borderId="18" xfId="0" applyNumberFormat="1" applyFont="1" applyFill="1" applyBorder="1"/>
    <xf numFmtId="1" fontId="18" fillId="5" borderId="18" xfId="0" applyNumberFormat="1" applyFont="1" applyFill="1" applyBorder="1" applyAlignment="1">
      <alignment horizontal="center"/>
    </xf>
    <xf numFmtId="44" fontId="18" fillId="5" borderId="18" xfId="1" applyFont="1" applyFill="1" applyBorder="1" applyAlignment="1">
      <alignment horizontal="left" vertical="center"/>
    </xf>
    <xf numFmtId="14" fontId="18" fillId="5" borderId="18" xfId="0" applyNumberFormat="1" applyFont="1" applyFill="1" applyBorder="1" applyAlignment="1">
      <alignment horizontal="right"/>
    </xf>
    <xf numFmtId="0" fontId="2" fillId="6" borderId="0" xfId="0" applyFont="1" applyFill="1"/>
    <xf numFmtId="0" fontId="15" fillId="5" borderId="24" xfId="0" applyFont="1" applyFill="1" applyBorder="1" applyAlignment="1">
      <alignment horizontal="left"/>
    </xf>
    <xf numFmtId="0" fontId="15" fillId="5" borderId="25" xfId="0" applyFont="1" applyFill="1" applyBorder="1" applyAlignment="1">
      <alignment horizontal="left" wrapText="1"/>
    </xf>
    <xf numFmtId="0" fontId="0" fillId="5" borderId="24" xfId="0" applyFill="1" applyBorder="1" applyAlignment="1">
      <alignment horizontal="left"/>
    </xf>
    <xf numFmtId="44" fontId="18" fillId="6" borderId="18" xfId="1" applyFont="1" applyFill="1" applyBorder="1" applyAlignment="1"/>
    <xf numFmtId="14" fontId="1" fillId="6" borderId="18" xfId="1" applyNumberFormat="1" applyFont="1" applyFill="1" applyBorder="1" applyAlignment="1">
      <alignment horizontal="right"/>
    </xf>
    <xf numFmtId="44" fontId="1" fillId="6" borderId="18" xfId="1" applyFont="1" applyFill="1" applyBorder="1" applyAlignment="1">
      <alignment vertical="center"/>
    </xf>
    <xf numFmtId="0" fontId="2" fillId="6" borderId="21" xfId="0" applyFont="1" applyFill="1" applyBorder="1" applyAlignment="1">
      <alignment horizontal="center"/>
    </xf>
    <xf numFmtId="14" fontId="0" fillId="6" borderId="18" xfId="0" applyNumberForma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34" xfId="0" applyBorder="1"/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wrapText="1"/>
    </xf>
    <xf numFmtId="1" fontId="0" fillId="0" borderId="34" xfId="0" applyNumberFormat="1" applyBorder="1" applyAlignment="1">
      <alignment horizontal="center"/>
    </xf>
    <xf numFmtId="44" fontId="3" fillId="0" borderId="34" xfId="1" applyFont="1" applyBorder="1" applyAlignment="1"/>
    <xf numFmtId="0" fontId="0" fillId="0" borderId="34" xfId="0" applyBorder="1" applyAlignment="1">
      <alignment horizontal="right"/>
    </xf>
    <xf numFmtId="44" fontId="3" fillId="0" borderId="35" xfId="1" applyFont="1" applyFill="1" applyBorder="1" applyAlignment="1"/>
    <xf numFmtId="44" fontId="3" fillId="4" borderId="36" xfId="1" applyFont="1" applyFill="1" applyBorder="1" applyAlignment="1">
      <alignment horizontal="left"/>
    </xf>
    <xf numFmtId="44" fontId="0" fillId="4" borderId="11" xfId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44" fontId="0" fillId="0" borderId="0" xfId="1" applyFont="1" applyAlignment="1"/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44" fontId="3" fillId="0" borderId="0" xfId="1" applyFont="1" applyAlignment="1">
      <alignment horizontal="center" vertical="center"/>
    </xf>
    <xf numFmtId="44" fontId="3" fillId="0" borderId="0" xfId="1" applyFont="1" applyAlignment="1"/>
    <xf numFmtId="44" fontId="3" fillId="0" borderId="0" xfId="1" applyFont="1" applyAlignment="1">
      <alignment wrapText="1"/>
    </xf>
    <xf numFmtId="44" fontId="0" fillId="0" borderId="0" xfId="0" applyNumberFormat="1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44" fontId="0" fillId="4" borderId="0" xfId="1" applyFont="1" applyFill="1" applyAlignment="1">
      <alignment horizontal="center"/>
    </xf>
    <xf numFmtId="44" fontId="0" fillId="4" borderId="31" xfId="1" applyFont="1" applyFill="1" applyBorder="1" applyAlignment="1">
      <alignment horizontal="center"/>
    </xf>
    <xf numFmtId="0" fontId="0" fillId="6" borderId="25" xfId="0" applyFill="1" applyBorder="1" applyAlignment="1">
      <alignment horizontal="left"/>
    </xf>
    <xf numFmtId="14" fontId="0" fillId="6" borderId="18" xfId="1" applyNumberFormat="1" applyFont="1" applyFill="1" applyBorder="1" applyAlignment="1"/>
    <xf numFmtId="44" fontId="3" fillId="0" borderId="0" xfId="1" applyFont="1"/>
    <xf numFmtId="44" fontId="6" fillId="3" borderId="13" xfId="1" applyFont="1" applyFill="1" applyBorder="1" applyAlignment="1">
      <alignment horizontal="right" vertical="center" wrapText="1"/>
    </xf>
    <xf numFmtId="44" fontId="6" fillId="5" borderId="16" xfId="1" applyFont="1" applyFill="1" applyBorder="1" applyAlignment="1">
      <alignment horizontal="right" vertical="center" wrapText="1"/>
    </xf>
    <xf numFmtId="44" fontId="21" fillId="5" borderId="16" xfId="1" applyFont="1" applyFill="1" applyBorder="1" applyAlignment="1">
      <alignment horizontal="center" vertical="center" wrapText="1"/>
    </xf>
    <xf numFmtId="44" fontId="3" fillId="5" borderId="18" xfId="1" applyFont="1" applyFill="1" applyBorder="1" applyAlignment="1">
      <alignment horizontal="right"/>
    </xf>
    <xf numFmtId="44" fontId="3" fillId="5" borderId="18" xfId="1" applyFont="1" applyFill="1" applyBorder="1" applyAlignment="1">
      <alignment horizontal="left"/>
    </xf>
    <xf numFmtId="44" fontId="2" fillId="6" borderId="18" xfId="1" applyFont="1" applyFill="1" applyBorder="1" applyAlignment="1">
      <alignment horizontal="right"/>
    </xf>
    <xf numFmtId="0" fontId="0" fillId="6" borderId="18" xfId="0" applyFill="1" applyBorder="1" applyAlignment="1">
      <alignment horizontal="right"/>
    </xf>
    <xf numFmtId="0" fontId="0" fillId="6" borderId="18" xfId="1" applyNumberFormat="1" applyFont="1" applyFill="1" applyBorder="1" applyAlignment="1">
      <alignment horizontal="right"/>
    </xf>
    <xf numFmtId="0" fontId="0" fillId="6" borderId="18" xfId="1" applyNumberFormat="1" applyFont="1" applyFill="1" applyBorder="1" applyAlignment="1">
      <alignment horizontal="left"/>
    </xf>
    <xf numFmtId="44" fontId="14" fillId="5" borderId="18" xfId="1" applyFont="1" applyFill="1" applyBorder="1" applyAlignment="1">
      <alignment horizontal="right"/>
    </xf>
    <xf numFmtId="44" fontId="3" fillId="6" borderId="18" xfId="1" applyFont="1" applyFill="1" applyBorder="1" applyAlignment="1">
      <alignment horizontal="right"/>
    </xf>
    <xf numFmtId="44" fontId="3" fillId="6" borderId="18" xfId="1" applyFont="1" applyFill="1" applyBorder="1" applyAlignment="1">
      <alignment horizontal="left"/>
    </xf>
    <xf numFmtId="44" fontId="0" fillId="6" borderId="18" xfId="0" applyNumberFormat="1" applyFill="1" applyBorder="1" applyAlignment="1">
      <alignment horizontal="right"/>
    </xf>
    <xf numFmtId="44" fontId="14" fillId="5" borderId="18" xfId="1" applyFont="1" applyFill="1" applyBorder="1" applyAlignment="1">
      <alignment horizontal="left"/>
    </xf>
    <xf numFmtId="44" fontId="3" fillId="5" borderId="0" xfId="1" applyFont="1" applyFill="1" applyBorder="1"/>
    <xf numFmtId="44" fontId="13" fillId="5" borderId="18" xfId="1" applyFont="1" applyFill="1" applyBorder="1" applyAlignment="1">
      <alignment horizontal="right"/>
    </xf>
    <xf numFmtId="1" fontId="0" fillId="7" borderId="18" xfId="0" applyNumberFormat="1" applyFill="1" applyBorder="1" applyAlignment="1">
      <alignment horizontal="center"/>
    </xf>
    <xf numFmtId="44" fontId="0" fillId="5" borderId="0" xfId="1" applyFont="1" applyFill="1" applyBorder="1" applyAlignment="1">
      <alignment horizontal="left"/>
    </xf>
    <xf numFmtId="44" fontId="18" fillId="5" borderId="18" xfId="1" applyFont="1" applyFill="1" applyBorder="1" applyAlignment="1">
      <alignment horizontal="right"/>
    </xf>
    <xf numFmtId="44" fontId="14" fillId="5" borderId="29" xfId="1" applyFont="1" applyFill="1" applyBorder="1" applyAlignment="1">
      <alignment horizontal="right"/>
    </xf>
    <xf numFmtId="44" fontId="3" fillId="5" borderId="25" xfId="1" applyFont="1" applyFill="1" applyBorder="1" applyAlignment="1">
      <alignment horizontal="right"/>
    </xf>
    <xf numFmtId="44" fontId="4" fillId="5" borderId="9" xfId="1" applyFont="1" applyFill="1" applyBorder="1" applyAlignment="1">
      <alignment horizontal="left"/>
    </xf>
    <xf numFmtId="44" fontId="19" fillId="5" borderId="18" xfId="1" applyFont="1" applyFill="1" applyBorder="1" applyAlignment="1">
      <alignment horizontal="right"/>
    </xf>
    <xf numFmtId="44" fontId="0" fillId="6" borderId="28" xfId="1" applyFont="1" applyFill="1" applyBorder="1" applyAlignment="1">
      <alignment horizontal="right"/>
    </xf>
    <xf numFmtId="44" fontId="0" fillId="6" borderId="25" xfId="1" applyFont="1" applyFill="1" applyBorder="1" applyAlignment="1">
      <alignment horizontal="right"/>
    </xf>
    <xf numFmtId="44" fontId="2" fillId="6" borderId="25" xfId="1" applyFont="1" applyFill="1" applyBorder="1" applyAlignment="1">
      <alignment horizontal="right"/>
    </xf>
    <xf numFmtId="44" fontId="3" fillId="6" borderId="25" xfId="1" applyFont="1" applyFill="1" applyBorder="1" applyAlignment="1">
      <alignment horizontal="right"/>
    </xf>
    <xf numFmtId="0" fontId="9" fillId="6" borderId="18" xfId="0" applyFont="1" applyFill="1" applyBorder="1" applyAlignment="1">
      <alignment horizontal="right"/>
    </xf>
    <xf numFmtId="44" fontId="20" fillId="6" borderId="25" xfId="1" applyFont="1" applyFill="1" applyBorder="1" applyAlignment="1">
      <alignment horizontal="right"/>
    </xf>
    <xf numFmtId="44" fontId="14" fillId="5" borderId="25" xfId="1" applyFont="1" applyFill="1" applyBorder="1" applyAlignment="1">
      <alignment horizontal="right"/>
    </xf>
    <xf numFmtId="44" fontId="2" fillId="6" borderId="18" xfId="1" applyFont="1" applyFill="1" applyBorder="1" applyAlignment="1">
      <alignment horizontal="left" wrapText="1"/>
    </xf>
    <xf numFmtId="44" fontId="3" fillId="6" borderId="18" xfId="1" applyFont="1" applyFill="1" applyBorder="1" applyAlignment="1">
      <alignment horizontal="left" wrapText="1"/>
    </xf>
    <xf numFmtId="44" fontId="18" fillId="6" borderId="18" xfId="1" applyFont="1" applyFill="1" applyBorder="1" applyAlignment="1">
      <alignment horizontal="right"/>
    </xf>
    <xf numFmtId="44" fontId="14" fillId="6" borderId="18" xfId="1" applyFont="1" applyFill="1" applyBorder="1" applyAlignment="1">
      <alignment horizontal="right"/>
    </xf>
    <xf numFmtId="44" fontId="3" fillId="0" borderId="35" xfId="1" applyFont="1" applyFill="1" applyBorder="1" applyAlignment="1">
      <alignment horizontal="right"/>
    </xf>
    <xf numFmtId="44" fontId="3" fillId="0" borderId="34" xfId="1" applyFont="1" applyFill="1" applyBorder="1" applyAlignment="1">
      <alignment horizontal="right"/>
    </xf>
    <xf numFmtId="44" fontId="0" fillId="0" borderId="0" xfId="1" applyFont="1" applyAlignment="1">
      <alignment horizontal="right"/>
    </xf>
    <xf numFmtId="44" fontId="0" fillId="0" borderId="0" xfId="1" applyFont="1" applyAlignment="1">
      <alignment horizontal="center"/>
    </xf>
    <xf numFmtId="44" fontId="0" fillId="2" borderId="8" xfId="1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215"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border>
        <bottom/>
      </border>
    </dxf>
    <dxf>
      <border>
        <bottom/>
      </border>
    </dxf>
    <dxf>
      <border>
        <top/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horizontal="center"/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Title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SUMMARY!$E$16</c:f>
              <c:strCache>
                <c:ptCount val="1"/>
                <c:pt idx="0">
                  <c:v>Total # Projects Processed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SUMMARY!$F$16</c:f>
              <c:numCache>
                <c:formatCode>#,##0</c:formatCode>
                <c:ptCount val="1"/>
                <c:pt idx="0">
                  <c:v>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C-4A85-96C7-3A9126159626}"/>
            </c:ext>
          </c:extLst>
        </c:ser>
        <c:ser>
          <c:idx val="1"/>
          <c:order val="1"/>
          <c:tx>
            <c:strRef>
              <c:f>SUMMARY!$E$17</c:f>
              <c:strCache>
                <c:ptCount val="1"/>
                <c:pt idx="0">
                  <c:v>Total Projects Processed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SUMMARY!$F$17</c:f>
              <c:numCache>
                <c:formatCode>_("$"* #,##0.00_);_("$"* \(#,##0.00\);_("$"* "-"??_);_(@_)</c:formatCode>
                <c:ptCount val="1"/>
                <c:pt idx="0">
                  <c:v>178085308.71000004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C-4A85-96C7-3A9126159626}"/>
            </c:ext>
          </c:extLst>
        </c:ser>
        <c:ser>
          <c:idx val="2"/>
          <c:order val="2"/>
          <c:tx>
            <c:strRef>
              <c:f>SUMMARY!$E$18</c:f>
              <c:strCache>
                <c:ptCount val="1"/>
                <c:pt idx="0">
                  <c:v>Total Projects Pending &amp; Eligible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val>
            <c:numRef>
              <c:f>SUMMARY!$F$18</c:f>
              <c:numCache>
                <c:formatCode>_("$"* #,##0.00_);_("$"* \(#,##0.00\);_("$"* "-"??_);_(@_)</c:formatCode>
                <c:ptCount val="1"/>
                <c:pt idx="0">
                  <c:v>137566966.47000003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DC-4A85-96C7-3A9126159626}"/>
            </c:ext>
          </c:extLst>
        </c:ser>
        <c:ser>
          <c:idx val="3"/>
          <c:order val="3"/>
          <c:tx>
            <c:strRef>
              <c:f>SUMMARY!$E$19</c:f>
              <c:strCache>
                <c:ptCount val="1"/>
                <c:pt idx="0">
                  <c:v>Total Projects Non-eligible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SUMMARY!$F$19</c:f>
              <c:numCache>
                <c:formatCode>_("$"* #,##0.00_);_("$"* \(#,##0.00\);_("$"* "-"??_);_(@_)</c:formatCode>
                <c:ptCount val="1"/>
                <c:pt idx="0">
                  <c:v>40518342.240000017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DC-4A85-96C7-3A9126159626}"/>
            </c:ext>
          </c:extLst>
        </c:ser>
        <c:ser>
          <c:idx val="4"/>
          <c:order val="4"/>
          <c:tx>
            <c:strRef>
              <c:f>SUMMARY!$E$20</c:f>
              <c:strCache>
                <c:ptCount val="1"/>
                <c:pt idx="0">
                  <c:v>Total Projects Pending Evaluation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SUMMARY!$F$20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DC-4A85-96C7-3A9126159626}"/>
            </c:ext>
          </c:extLst>
        </c:ser>
        <c:ser>
          <c:idx val="5"/>
          <c:order val="5"/>
          <c:tx>
            <c:strRef>
              <c:f>SUMMARY!$E$21</c:f>
              <c:strCache>
                <c:ptCount val="1"/>
                <c:pt idx="0">
                  <c:v> Projects Ranking 10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SUMMARY!$F$21</c:f>
              <c:numCache>
                <c:formatCode>_("$"* #,##0.00_);_("$"* \(#,##0.00\);_("$"* "-"??_);_(@_)</c:formatCode>
                <c:ptCount val="1"/>
                <c:pt idx="0">
                  <c:v>51403629.910000011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DC-4A85-96C7-3A9126159626}"/>
            </c:ext>
          </c:extLst>
        </c:ser>
        <c:ser>
          <c:idx val="6"/>
          <c:order val="6"/>
          <c:tx>
            <c:strRef>
              <c:f>SUMMARY!$E$22</c:f>
              <c:strCache>
                <c:ptCount val="1"/>
                <c:pt idx="0">
                  <c:v>Projects Ranking 9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val>
            <c:numRef>
              <c:f>SUMMARY!$F$22</c:f>
              <c:numCache>
                <c:formatCode>_("$"* #,##0.00_);_("$"* \(#,##0.00\);_("$"* "-"??_);_(@_)</c:formatCode>
                <c:ptCount val="1"/>
                <c:pt idx="0">
                  <c:v>48153220.709999993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DC-4A85-96C7-3A9126159626}"/>
            </c:ext>
          </c:extLst>
        </c:ser>
        <c:ser>
          <c:idx val="7"/>
          <c:order val="7"/>
          <c:tx>
            <c:strRef>
              <c:f>SUMMARY!$E$23</c:f>
              <c:strCache>
                <c:ptCount val="1"/>
                <c:pt idx="0">
                  <c:v>Projects Ranking 8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val>
            <c:numRef>
              <c:f>SUMMARY!$F$23</c:f>
              <c:numCache>
                <c:formatCode>_("$"* #,##0.00_);_("$"* \(#,##0.00\);_("$"* "-"??_);_(@_)</c:formatCode>
                <c:ptCount val="1"/>
                <c:pt idx="0">
                  <c:v>33263104.850000001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DC-4A85-96C7-3A9126159626}"/>
            </c:ext>
          </c:extLst>
        </c:ser>
        <c:ser>
          <c:idx val="8"/>
          <c:order val="8"/>
          <c:tx>
            <c:strRef>
              <c:f>SUMMARY!$E$24</c:f>
              <c:strCache>
                <c:ptCount val="1"/>
                <c:pt idx="0">
                  <c:v> Projects Ranking 0 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val>
            <c:numRef>
              <c:f>SUMMARY!$F$24</c:f>
              <c:numCache>
                <c:formatCode>_("$"* #,##0.00_);_("$"* \(#,##0.00\);_("$"* "-"??_);_(@_)</c:formatCode>
                <c:ptCount val="1"/>
                <c:pt idx="0">
                  <c:v>4747011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DC-4A85-96C7-3A9126159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373577679"/>
        <c:axId val="1373581039"/>
        <c:axId val="0"/>
        <c:extLst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SUMMARY!$E$25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SUMMARY!$F$25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6BDC-4A85-96C7-3A9126159626}"/>
                  </c:ext>
                </c:extLst>
              </c15:ser>
            </c15:filteredBarSeries>
          </c:ext>
        </c:extLst>
      </c:bar3DChart>
      <c:catAx>
        <c:axId val="137357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581039"/>
        <c:crosses val="autoZero"/>
        <c:auto val="1"/>
        <c:lblAlgn val="ctr"/>
        <c:lblOffset val="100"/>
        <c:noMultiLvlLbl val="0"/>
      </c:catAx>
      <c:valAx>
        <c:axId val="137358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57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705223404919757E-2"/>
          <c:y val="0.65931738519030292"/>
          <c:w val="0.94572367998891171"/>
          <c:h val="0.3176830974373647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58736</xdr:colOff>
      <xdr:row>6</xdr:row>
      <xdr:rowOff>169861</xdr:rowOff>
    </xdr:from>
    <xdr:to>
      <xdr:col>3</xdr:col>
      <xdr:colOff>3470274</xdr:colOff>
      <xdr:row>25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AB69D4-4DD0-4521-887C-C541A6BEB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RMA-CPPP\FY%202026%20CPPP%20MASTERLOG.xlsx" TargetMode="External"/><Relationship Id="rId1" Type="http://schemas.openxmlformats.org/officeDocument/2006/relationships/externalLinkPath" Target="FY%202026%20CPPP%20MASTER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NDING"/>
      <sheetName val="Sorted"/>
      <sheetName val="Sheet2"/>
      <sheetName val="MASTER LOG DRAFT"/>
      <sheetName val="Applicant list"/>
      <sheetName val="SUMMARY"/>
      <sheetName val="NON-ELIGIBLE"/>
      <sheetName val="FY 2026 CPPP Pending Projects"/>
      <sheetName val="HJR 92"/>
    </sheetNames>
    <sheetDataSet>
      <sheetData sheetId="0" refreshError="1"/>
      <sheetData sheetId="1"/>
      <sheetData sheetId="2"/>
      <sheetData sheetId="3">
        <row r="4">
          <cell r="O4">
            <v>272000</v>
          </cell>
        </row>
        <row r="1669">
          <cell r="K1669">
            <v>40518342.240000017</v>
          </cell>
        </row>
      </sheetData>
      <sheetData sheetId="4"/>
      <sheetData sheetId="5"/>
      <sheetData sheetId="6"/>
      <sheetData sheetId="7">
        <row r="1439">
          <cell r="J1439">
            <v>137566966.47000003</v>
          </cell>
        </row>
        <row r="1442">
          <cell r="B1442">
            <v>0</v>
          </cell>
          <cell r="C1442">
            <v>4747011</v>
          </cell>
          <cell r="F1442">
            <v>51403629.910000011</v>
          </cell>
          <cell r="G1442">
            <v>48153220.709999993</v>
          </cell>
          <cell r="J1442">
            <v>33263104.850000001</v>
          </cell>
        </row>
      </sheetData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Y%202026%20CPPP%20MASTERLOG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ss, Christie J (KYTC)" refreshedDate="45604.364439004632" createdVersion="8" refreshedVersion="8" minRefreshableVersion="3" recordCount="1438" xr:uid="{41910194-BF4D-40EF-9DC1-0A83F1A51878}">
  <cacheSource type="worksheet">
    <worksheetSource ref="A1:R1439" sheet="FY 2026 CPPP Pending Projects" r:id="rId2"/>
  </cacheSource>
  <cacheFields count="18">
    <cacheField name="DIST" numFmtId="0">
      <sharedItems containsString="0" containsBlank="1" containsNumber="1" containsInteger="1" minValue="1" maxValue="12"/>
    </cacheField>
    <cacheField name="COUNTY" numFmtId="0">
      <sharedItems containsBlank="1" count="203">
        <s v="DISTRICT 1"/>
        <s v="BALLARD"/>
        <s v="CALLOWAY"/>
        <s v="CARLISLE"/>
        <s v="CRITTENDEN"/>
        <s v="FULTON"/>
        <s v="GRAVES"/>
        <s v="HICKMAN"/>
        <s v="LIVINGSTON"/>
        <s v="LYON"/>
        <s v="MARSHALL"/>
        <s v="McCRACKEN"/>
        <s v="TRIGG"/>
        <s v="DISTRICT 2"/>
        <s v="CALDWELL"/>
        <s v="Caldwell "/>
        <s v="CHRISTIAN"/>
        <s v="DAVIESS COUNTY"/>
        <s v="Daviess "/>
        <s v="HANCOCK COUNTY"/>
        <s v="Hancock"/>
        <s v="HENDERSON COUNTY"/>
        <s v="Henderson  "/>
        <s v="HOPKINS COUNTY"/>
        <s v="Hopkins"/>
        <s v="MCLEAN COUNTY"/>
        <s v="McLean"/>
        <s v="MUHLENBERG"/>
        <s v="OHIO"/>
        <s v="UNION COUNTY"/>
        <s v="Union"/>
        <s v="WEBSTER"/>
        <s v="DISTRICT 3"/>
        <s v="ALLEN"/>
        <s v="BARREN"/>
        <s v="BUTLER"/>
        <s v="EDMONSON"/>
        <s v="LOGAN"/>
        <s v="METCALFE"/>
        <s v="MONROE COUNTY"/>
        <s v="Monroe"/>
        <s v="SIMPSON COUNTY"/>
        <s v="Simpson"/>
        <s v="TODD COUNTY"/>
        <s v="Todd"/>
        <s v="WARREN COUNTY"/>
        <s v="Warren"/>
        <s v="DISTRICT 4"/>
        <s v="BRECKINRIDGE"/>
        <s v="GRAYSON"/>
        <s v="GREEN"/>
        <s v="HARDIN COUNTY"/>
        <s v="Hardin"/>
        <s v="HART COUNTY"/>
        <s v="Hart"/>
        <s v="LARUE COUNTY"/>
        <s v="LaRue"/>
        <s v="MARION COUNTY"/>
        <s v="Marion "/>
        <s v="Marion"/>
        <s v="MEADE"/>
        <s v="NELSON"/>
        <s v="TAYLOR COUNTY"/>
        <s v="Taylor"/>
        <s v="WASHINGTON COUNTY"/>
        <s v="Washington"/>
        <s v="DISTRICT 5"/>
        <s v="BULLITT COUNTY"/>
        <s v="Bullitt"/>
        <s v="FRANKLIN COUNTY"/>
        <s v="Franklin"/>
        <s v="HENRY COUNTY"/>
        <s v="Henry"/>
        <s v="SHELBY COUNTY"/>
        <s v="Shelby "/>
        <s v="SPENCER COUNTY"/>
        <s v="Spencer"/>
        <s v="TRIMBLE COUNTY"/>
        <s v="Trimble"/>
        <s v="DISTRICT 6"/>
        <s v="BOONE COUNTY"/>
        <s v="Boone "/>
        <s v="BRACKEN COUNTY"/>
        <s v="Bracken"/>
        <s v="CAMPBELL COUNTY"/>
        <s v="Campbell"/>
        <s v="CARROLL"/>
        <s v="GALLATIN"/>
        <s v="GRANT"/>
        <s v="HARRISON"/>
        <s v="KENTON"/>
        <s v="OWEN"/>
        <s v="PENDLETON"/>
        <s v="ROBERTSON"/>
        <s v="DISTRICT 7"/>
        <s v="ANDERSON COUNTY"/>
        <s v="Anderson"/>
        <s v="BOURBON COUNTY"/>
        <s v="Bourbon"/>
        <s v="BOYLE COUNTY"/>
        <s v="Boyle"/>
        <s v="CLARK COUNTY"/>
        <s v="Clark "/>
        <s v="GARRARD COUNTY"/>
        <s v="Garrard "/>
        <s v="JESSAMINE COUNTY"/>
        <s v="Jessamine "/>
        <s v="MADISON COUNTY"/>
        <s v="Madison"/>
        <s v="MERCER COUNTY"/>
        <s v="Mercer"/>
        <s v="MONTGOMERY COUNTY"/>
        <s v="Montgomery"/>
        <s v="SCOTT COUNTY"/>
        <s v="Scott "/>
        <s v="WOODFORD COUNTY"/>
        <s v="Woodford"/>
        <s v="DISTRICT 8"/>
        <s v="ADAIR COUNTY"/>
        <s v="Adair"/>
        <s v="CASEY COUNTY"/>
        <s v="Casey "/>
        <s v="CLINTON COUNTY"/>
        <s v="Clinton"/>
        <m/>
        <s v="CUMBERLAND "/>
        <s v="LINCOLN COUNTY"/>
        <s v="Lincoln"/>
        <s v="McCREARY COUNTY"/>
        <s v="McCreary "/>
        <s v="PULASKI COUNTY"/>
        <s v="Pulaski "/>
        <s v="ROCKCASTLE COUNTY"/>
        <s v="Rockcastle"/>
        <s v="RUSSELL COUNTY"/>
        <s v="Russell"/>
        <s v="WAYNE COUNTY"/>
        <s v="Wayne "/>
        <s v="DISTRICT 9"/>
        <s v="BATH"/>
        <s v="Batt"/>
        <s v="BOYD"/>
        <s v="CARTER"/>
        <s v="ELLIOTT COUNTY"/>
        <s v="Elliott"/>
        <s v="FLEMING COUNTY"/>
        <s v="Fleming"/>
        <s v="GREENUP COUNTY"/>
        <s v="Greenup"/>
        <s v="LEWIS COUNTY"/>
        <s v="Lewis"/>
        <s v="MASON COUNTY"/>
        <s v="Mason"/>
        <s v="NICHOLAS COUNTY"/>
        <s v="Nicholas"/>
        <s v="ROWAN COUNTY"/>
        <s v="Rowan"/>
        <s v="DISTRICT 10"/>
        <s v="BREATHITT COUNTY"/>
        <s v="Breathitt "/>
        <s v="ESTILL COUNTY"/>
        <s v="Estill"/>
        <s v="LEE COUNTY"/>
        <s v="Lee"/>
        <s v="MAGOFFIN"/>
        <s v="MENIFEE"/>
        <s v="MORGAN County"/>
        <s v="Morgan "/>
        <s v="OWSLEY County"/>
        <s v="Owsley County "/>
        <s v="PERRY COUNTY"/>
        <s v="Perry"/>
        <s v="POWELL COUNTY"/>
        <s v="Powell "/>
        <s v="WOLFE"/>
        <s v="DISTRICT 11"/>
        <s v="BELL"/>
        <s v="CLAY"/>
        <s v="HARLAN"/>
        <s v="JACKSON"/>
        <s v="KNOX"/>
        <s v="LAUREL"/>
        <s v="LESLIE"/>
        <s v="WHITLEY"/>
        <s v="DISTRICT 12"/>
        <s v="FLOYD COUNTY"/>
        <s v="Floyd"/>
        <s v="JOHNSON COUNTY"/>
        <s v="Johnson"/>
        <s v="KNOTT COUNTY"/>
        <s v="Knott "/>
        <s v="LAWRENCE COUNTY"/>
        <s v="Lawrence"/>
        <s v="LETCHER COUNTY"/>
        <s v="Letcher "/>
        <s v="MARTIN COUNTY"/>
        <s v="Martin"/>
        <s v="PIKE COUNTY"/>
        <s v="Pike "/>
        <s v="OLDHAM COUNTY" u="1"/>
        <s v="Oldham " u="1"/>
        <s v="JEFFERSON COUNTY" u="1"/>
        <s v="Jefferson" u="1"/>
      </sharedItems>
    </cacheField>
    <cacheField name="Requestor Name" numFmtId="0">
      <sharedItems containsBlank="1"/>
    </cacheField>
    <cacheField name="REQUESTOR" numFmtId="0">
      <sharedItems containsBlank="1"/>
    </cacheField>
    <cacheField name="REQUEST TYPE" numFmtId="0">
      <sharedItems containsBlank="1"/>
    </cacheField>
    <cacheField name="PROJECT / ROADWAY" numFmtId="0">
      <sharedItems containsBlank="1"/>
    </cacheField>
    <cacheField name="ROAD #" numFmtId="0">
      <sharedItems containsBlank="1"/>
    </cacheField>
    <cacheField name="LENGTH     (MI)" numFmtId="0">
      <sharedItems containsBlank="1" containsMixedTypes="1" containsNumber="1" minValue="0" maxValue="17.010000000000002"/>
    </cacheField>
    <cacheField name="DIST. RANK" numFmtId="0">
      <sharedItems containsBlank="1" containsMixedTypes="1" containsNumber="1" containsInteger="1" minValue="0" maxValue="10"/>
    </cacheField>
    <cacheField name="PROJECT ESTIMATE" numFmtId="44">
      <sharedItems containsString="0" containsBlank="1" containsNumber="1" minValue="1196" maxValue="137566966.47000003"/>
    </cacheField>
    <cacheField name="DATE OF REQUEST" numFmtId="0">
      <sharedItems containsDate="1" containsBlank="1" containsMixedTypes="1" minDate="2004-10-04T00:00:00" maxDate="2025-09-26T00:00:00"/>
    </cacheField>
    <cacheField name="Qualifed Application Total" numFmtId="44">
      <sharedItems containsString="0" containsBlank="1" containsNumber="1" minValue="21600" maxValue="137566966.47000003"/>
    </cacheField>
    <cacheField name="County/District Total" numFmtId="0">
      <sharedItems containsString="0" containsBlank="1" containsNumber="1" minValue="69916" maxValue="137566966.47000003"/>
    </cacheField>
    <cacheField name="District Total" numFmtId="0">
      <sharedItems containsString="0" containsBlank="1" containsNumber="1" minValue="3100466.5699999994" maxValue="137566966.47"/>
    </cacheField>
    <cacheField name="Requested Application Total " numFmtId="44">
      <sharedItems containsString="0" containsBlank="1" containsNumber="1" minValue="0" maxValue="164917170.27000004"/>
    </cacheField>
    <cacheField name="Proposed Local Contribution" numFmtId="0">
      <sharedItems containsString="0" containsBlank="1" containsNumber="1" minValue="0" maxValue="8085063.9399999995"/>
    </cacheField>
    <cacheField name="Qualifying Projects Total with local contribution" numFmtId="0">
      <sharedItems containsString="0" containsBlank="1" containsNumber="1" minValue="14400" maxValue="123015705.49000001"/>
    </cacheField>
    <cacheField name="Comment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8">
  <r>
    <n v="1"/>
    <x v="0"/>
    <m/>
    <m/>
    <m/>
    <m/>
    <m/>
    <m/>
    <m/>
    <m/>
    <m/>
    <m/>
    <m/>
    <n v="13622496.109999999"/>
    <m/>
    <m/>
    <m/>
    <m/>
  </r>
  <r>
    <n v="1"/>
    <x v="1"/>
    <m/>
    <m/>
    <m/>
    <m/>
    <m/>
    <m/>
    <m/>
    <m/>
    <m/>
    <m/>
    <n v="272000"/>
    <m/>
    <m/>
    <m/>
    <m/>
    <m/>
  </r>
  <r>
    <m/>
    <x v="1"/>
    <s v="Ballard County Fiscal Court"/>
    <s v="Judge Cooper"/>
    <s v="Resurfacing"/>
    <s v="VFW"/>
    <s v="CR 1204"/>
    <n v="1.306"/>
    <n v="10"/>
    <n v="125000"/>
    <d v="2024-07-01T00:00:00"/>
    <m/>
    <m/>
    <m/>
    <m/>
    <m/>
    <m/>
    <m/>
  </r>
  <r>
    <m/>
    <x v="1"/>
    <s v="Ballard County Fiscal Court"/>
    <s v="Judge Cooper"/>
    <s v="Resurfacing"/>
    <s v="Steve Denton "/>
    <s v="CR 1315"/>
    <n v="0.94699999999999995"/>
    <n v="9"/>
    <n v="92000"/>
    <d v="2024-07-01T00:00:00"/>
    <m/>
    <m/>
    <m/>
    <m/>
    <m/>
    <m/>
    <m/>
  </r>
  <r>
    <m/>
    <x v="1"/>
    <s v="Ballard County Fiscal Court"/>
    <s v="Judge Cooper"/>
    <s v="Resurfacing"/>
    <s v="Wayside Inn"/>
    <s v="CR 1201"/>
    <n v="0.53"/>
    <n v="9"/>
    <n v="55000"/>
    <d v="2024-07-01T00:00:00"/>
    <n v="272000"/>
    <m/>
    <m/>
    <n v="272000"/>
    <n v="27000"/>
    <n v="245000"/>
    <m/>
  </r>
  <r>
    <n v="1"/>
    <x v="2"/>
    <m/>
    <m/>
    <s v=" "/>
    <m/>
    <m/>
    <m/>
    <m/>
    <m/>
    <m/>
    <m/>
    <n v="2358652.2000000002"/>
    <m/>
    <m/>
    <m/>
    <m/>
    <m/>
  </r>
  <r>
    <n v="1"/>
    <x v="2"/>
    <s v="Calloway County Fiscal Court"/>
    <s v="Judge Imes"/>
    <s v="Resurfacing"/>
    <s v="Cambridge Drive"/>
    <s v="CR 1500A"/>
    <n v="0.223"/>
    <n v="9"/>
    <n v="31739"/>
    <d v="2024-08-30T00:00:00"/>
    <m/>
    <m/>
    <m/>
    <m/>
    <m/>
    <m/>
    <m/>
  </r>
  <r>
    <n v="1"/>
    <x v="2"/>
    <s v="Calloway County Fiscal Court"/>
    <s v="Judge Imes"/>
    <s v="Resurfacing"/>
    <s v="Megan Drive"/>
    <s v="CR 1500B"/>
    <n v="0.25600000000000001"/>
    <n v="9"/>
    <n v="36435"/>
    <d v="2024-08-30T00:00:00"/>
    <m/>
    <m/>
    <m/>
    <m/>
    <m/>
    <m/>
    <m/>
  </r>
  <r>
    <n v="1"/>
    <x v="2"/>
    <s v="Calloway County Fiscal Court"/>
    <s v="Judge Imes"/>
    <s v="Resurfacing"/>
    <s v="Ingram Lane"/>
    <s v="Cr 1545"/>
    <n v="0.40500000000000003"/>
    <n v="9"/>
    <n v="39640"/>
    <d v="2024-08-30T00:00:00"/>
    <m/>
    <m/>
    <m/>
    <m/>
    <m/>
    <m/>
    <m/>
  </r>
  <r>
    <n v="1"/>
    <x v="2"/>
    <s v="Calloway County Fiscal Court"/>
    <s v="Judge Imes"/>
    <s v="Resurfacing"/>
    <s v="Woodsong Circle"/>
    <s v="CR 1075"/>
    <n v="0.26100000000000001"/>
    <n v="9"/>
    <n v="23490"/>
    <d v="2024-08-30T00:00:00"/>
    <m/>
    <m/>
    <m/>
    <m/>
    <m/>
    <m/>
    <m/>
  </r>
  <r>
    <n v="1"/>
    <x v="2"/>
    <s v="Calloway County Fiscal Court"/>
    <s v="Judge Imes"/>
    <s v="Resurfacing"/>
    <s v="Saddlebrook Lane"/>
    <s v="CR 1580"/>
    <n v="0.47499999999999998"/>
    <n v="9"/>
    <n v="39950"/>
    <d v="2024-08-30T00:00:00"/>
    <m/>
    <m/>
    <m/>
    <m/>
    <m/>
    <m/>
    <m/>
  </r>
  <r>
    <n v="1"/>
    <x v="2"/>
    <s v="Calloway County Fiscal Court"/>
    <s v="Judge Imes"/>
    <s v="Resurfacing"/>
    <s v="Lovers Lane"/>
    <s v="CR 1546"/>
    <n v="0.52800000000000002"/>
    <n v="8"/>
    <n v="44820"/>
    <d v="2024-08-30T00:00:00"/>
    <m/>
    <m/>
    <m/>
    <m/>
    <m/>
    <m/>
    <m/>
  </r>
  <r>
    <n v="1"/>
    <x v="2"/>
    <s v="Calloway County Fiscal Court"/>
    <s v="Judge Imes"/>
    <s v="Resurfacing"/>
    <s v="Sauger Lane"/>
    <s v="CR 1144A8"/>
    <n v="0.19800000000000001"/>
    <n v="8"/>
    <n v="14540"/>
    <d v="2024-08-30T00:00:00"/>
    <m/>
    <m/>
    <m/>
    <m/>
    <m/>
    <m/>
    <m/>
  </r>
  <r>
    <n v="1"/>
    <x v="2"/>
    <s v="Calloway County Fiscal Court"/>
    <s v="Judge Imes"/>
    <s v="Resurfacing"/>
    <s v="Tobacco Road"/>
    <s v="CR 1288"/>
    <n v="0.98699999999999999"/>
    <n v="8"/>
    <n v="112320"/>
    <d v="2024-08-30T00:00:00"/>
    <m/>
    <m/>
    <m/>
    <m/>
    <m/>
    <m/>
    <m/>
  </r>
  <r>
    <n v="1"/>
    <x v="2"/>
    <s v="Calloway County Fiscal Court"/>
    <s v="Judge Imes"/>
    <s v="Resurfacing"/>
    <s v="Hollytree Drive"/>
    <s v="CR 1050E"/>
    <n v="0.89900000000000002"/>
    <n v="9"/>
    <n v="76750"/>
    <d v="2024-08-30T00:00:00"/>
    <m/>
    <m/>
    <m/>
    <m/>
    <m/>
    <m/>
    <m/>
  </r>
  <r>
    <n v="1"/>
    <x v="2"/>
    <s v="Calloway County Fiscal Court"/>
    <s v="Judge Imes"/>
    <s v="Resurfacing"/>
    <s v="Mitchell Story Road"/>
    <s v="CR 1313"/>
    <n v="1.056"/>
    <n v="9"/>
    <n v="95240"/>
    <d v="2024-08-30T00:00:00"/>
    <m/>
    <m/>
    <m/>
    <m/>
    <m/>
    <m/>
    <m/>
  </r>
  <r>
    <n v="1"/>
    <x v="2"/>
    <s v="Calloway County Fiscal Court"/>
    <s v="Judge Imes"/>
    <s v="Resurfacing"/>
    <s v="Potts Road"/>
    <s v="CR 1478"/>
    <n v="3.51"/>
    <n v="9"/>
    <n v="348692"/>
    <d v="2024-08-30T00:00:00"/>
    <m/>
    <m/>
    <m/>
    <m/>
    <m/>
    <m/>
    <m/>
  </r>
  <r>
    <n v="1"/>
    <x v="2"/>
    <s v="Calloway County Fiscal Court"/>
    <s v="Judge Imes"/>
    <s v="Resurfacing"/>
    <s v="Ledbetter Road"/>
    <s v="CR 1048"/>
    <n v="1.272"/>
    <n v="8"/>
    <n v="142600"/>
    <d v="2024-08-30T00:00:00"/>
    <m/>
    <m/>
    <m/>
    <m/>
    <m/>
    <m/>
    <m/>
  </r>
  <r>
    <n v="1"/>
    <x v="2"/>
    <s v="Calloway County Fiscal Court"/>
    <s v="Judge Imes"/>
    <s v="Resurfacing"/>
    <s v="Swan Road"/>
    <s v="CR 1340"/>
    <n v="2.0409999999999999"/>
    <n v="8"/>
    <n v="193420"/>
    <d v="2024-08-30T00:00:00"/>
    <m/>
    <m/>
    <m/>
    <m/>
    <m/>
    <m/>
    <m/>
  </r>
  <r>
    <n v="1"/>
    <x v="2"/>
    <s v="Calloway County Fiscal Court"/>
    <s v="Judge Imes"/>
    <s v="Resurfacing"/>
    <s v="Kelly Road"/>
    <s v="CR 1439"/>
    <n v="1.7130000000000001"/>
    <n v="8"/>
    <n v="141803"/>
    <d v="2024-08-30T00:00:00"/>
    <m/>
    <m/>
    <m/>
    <m/>
    <m/>
    <m/>
    <m/>
  </r>
  <r>
    <n v="1"/>
    <x v="2"/>
    <s v="Calloway County Fiscal Court"/>
    <s v="Judge Imes"/>
    <s v="Resurfacing"/>
    <s v="Winchester Road"/>
    <s v="CR 1184"/>
    <n v="2.6930000000000001"/>
    <n v="8"/>
    <n v="180000"/>
    <d v="2024-08-30T00:00:00"/>
    <n v="1521439"/>
    <m/>
    <m/>
    <n v="1883418"/>
    <n v="269060"/>
    <n v="1521439"/>
    <m/>
  </r>
  <r>
    <n v="1"/>
    <x v="2"/>
    <s v="Calloway County Fiscal Court"/>
    <s v="Judge Imes"/>
    <s v="Resurfacing"/>
    <s v="Cassity Lane"/>
    <s v="CR 1019"/>
    <n v="0.443"/>
    <n v="8"/>
    <n v="38740"/>
    <d v="2024-09-27T00:00:00"/>
    <m/>
    <m/>
    <m/>
    <m/>
    <m/>
    <m/>
    <m/>
  </r>
  <r>
    <n v="1"/>
    <x v="2"/>
    <s v="Calloway County Fiscal Court"/>
    <s v="Judge Imes"/>
    <s v="Resurfacing"/>
    <s v="Bailey Cemetery Road"/>
    <s v="CR 1170"/>
    <n v="2.161"/>
    <n v="9"/>
    <n v="205000"/>
    <d v="2024-09-27T00:00:00"/>
    <m/>
    <m/>
    <m/>
    <m/>
    <m/>
    <m/>
    <m/>
  </r>
  <r>
    <n v="1"/>
    <x v="2"/>
    <s v="Calloway County Fiscal Court"/>
    <s v="Judge Imes"/>
    <s v="Resurfacing"/>
    <s v="Grand Oaks Lane"/>
    <s v="CR 1145L"/>
    <n v="8.5000000000000006E-2"/>
    <n v="9"/>
    <n v="7650"/>
    <d v="2024-09-27T00:00:00"/>
    <m/>
    <m/>
    <m/>
    <m/>
    <m/>
    <m/>
    <m/>
  </r>
  <r>
    <n v="1"/>
    <x v="2"/>
    <s v="Calloway County Fiscal Court"/>
    <s v="Judge Imes"/>
    <s v="Resurfacing"/>
    <s v="Woodridge Lane"/>
    <s v="CR 11453B"/>
    <n v="0.11"/>
    <n v="8"/>
    <n v="12500"/>
    <d v="2024-09-27T00:00:00"/>
    <m/>
    <m/>
    <m/>
    <m/>
    <m/>
    <m/>
    <m/>
  </r>
  <r>
    <n v="1"/>
    <x v="2"/>
    <s v="Calloway County Fiscal Court"/>
    <s v="Judge Imes"/>
    <s v="Resurfacing"/>
    <s v="Windward Lane"/>
    <s v="CR 1145M"/>
    <n v="0.13300000000000001"/>
    <n v="9"/>
    <n v="12500"/>
    <d v="2024-09-27T00:00:00"/>
    <m/>
    <m/>
    <m/>
    <m/>
    <m/>
    <m/>
    <m/>
  </r>
  <r>
    <n v="1"/>
    <x v="2"/>
    <s v="Calloway County Fiscal Court"/>
    <s v="Judge Imes"/>
    <s v="Resurfacing"/>
    <s v="Lake Ridge Lane"/>
    <s v="CR 1145B4"/>
    <n v="0.108"/>
    <n v="9"/>
    <n v="10000"/>
    <d v="2024-09-27T00:00:00"/>
    <m/>
    <m/>
    <m/>
    <m/>
    <m/>
    <m/>
    <m/>
  </r>
  <r>
    <n v="1"/>
    <x v="2"/>
    <s v="Calloway County Fiscal Court"/>
    <s v="Judge Imes"/>
    <s v="Resurfacing"/>
    <s v="Corrinne Drive"/>
    <s v="CR 1715"/>
    <n v="0.16400000000000001"/>
    <n v="8"/>
    <n v="15780"/>
    <d v="2024-09-27T00:00:00"/>
    <m/>
    <m/>
    <m/>
    <m/>
    <m/>
    <m/>
    <m/>
  </r>
  <r>
    <n v="1"/>
    <x v="2"/>
    <s v="Calloway County Fiscal Court"/>
    <s v="Judge Imes"/>
    <s v="Resurfacing"/>
    <s v="Clayshire Drive"/>
    <s v="CR 1159"/>
    <n v="0.57999999999999996"/>
    <n v="8"/>
    <n v="56750"/>
    <d v="2024-09-27T00:00:00"/>
    <m/>
    <m/>
    <m/>
    <m/>
    <m/>
    <m/>
    <m/>
  </r>
  <r>
    <n v="1"/>
    <x v="2"/>
    <s v="Calloway County Fiscal Court"/>
    <s v="Judge Imes"/>
    <s v="Resurfacing"/>
    <s v="Rockhouse Drive"/>
    <s v="CR 1422"/>
    <n v="0.56000000000000005"/>
    <n v="8"/>
    <n v="48600"/>
    <d v="2024-09-27T00:00:00"/>
    <m/>
    <m/>
    <m/>
    <m/>
    <m/>
    <m/>
    <m/>
  </r>
  <r>
    <n v="1"/>
    <x v="2"/>
    <s v="Calloway County Fiscal Court"/>
    <s v="Judge Imes"/>
    <s v="Resurfacing"/>
    <s v="White Oak Drive"/>
    <s v="CR 1122D"/>
    <n v="0.50700000000000001"/>
    <n v="8"/>
    <n v="48280"/>
    <d v="2024-09-27T00:00:00"/>
    <m/>
    <m/>
    <m/>
    <m/>
    <m/>
    <m/>
    <m/>
  </r>
  <r>
    <n v="1"/>
    <x v="2"/>
    <s v="Calloway County Fiscal Court"/>
    <s v="Judge Imes"/>
    <s v="Resurfacing"/>
    <s v="Starks Lane"/>
    <s v="CR 1423"/>
    <n v="0.32900000000000001"/>
    <n v="8"/>
    <n v="29400"/>
    <d v="2024-09-27T00:00:00"/>
    <m/>
    <m/>
    <m/>
    <m/>
    <m/>
    <m/>
    <m/>
  </r>
  <r>
    <n v="1"/>
    <x v="2"/>
    <s v="Calloway County Fiscal Court"/>
    <s v="Judge Imes"/>
    <s v="Resurfacing"/>
    <s v="Morning Glory Lane"/>
    <s v="CR 1072"/>
    <n v="0.29299999999999998"/>
    <n v="8"/>
    <n v="24720"/>
    <d v="2024-09-27T00:00:00"/>
    <m/>
    <m/>
    <m/>
    <m/>
    <m/>
    <m/>
    <m/>
  </r>
  <r>
    <n v="1"/>
    <x v="2"/>
    <s v="Calloway County Fiscal Court"/>
    <s v="Judge Imes"/>
    <s v="Resurfacing"/>
    <s v="Dodd Road"/>
    <s v="CR 1216"/>
    <n v="1.6619999999999999"/>
    <n v="9"/>
    <n v="174600"/>
    <d v="2024-09-27T00:00:00"/>
    <n v="684520"/>
    <m/>
    <m/>
    <n v="684520"/>
    <n v="90608.75"/>
    <n v="593911.25"/>
    <s v="(Bluepine removed by applicant)"/>
  </r>
  <r>
    <n v="1"/>
    <x v="2"/>
    <s v="City of Murray"/>
    <s v="Mayor Rogers"/>
    <s v="hazardous/other"/>
    <s v="N. 10th Street"/>
    <s v="CS 1083"/>
    <n v="9.5000000000000001E-2"/>
    <n v="9"/>
    <n v="152693.20000000001"/>
    <d v="2024-10-15T00:00:00"/>
    <n v="152693.20000000001"/>
    <m/>
    <m/>
    <n v="152693.20000000001"/>
    <n v="0"/>
    <n v="152693.20000000001"/>
    <m/>
  </r>
  <r>
    <n v="1"/>
    <x v="3"/>
    <m/>
    <m/>
    <m/>
    <m/>
    <m/>
    <m/>
    <m/>
    <m/>
    <m/>
    <m/>
    <n v="1467307"/>
    <m/>
    <m/>
    <m/>
    <m/>
    <m/>
  </r>
  <r>
    <n v="1"/>
    <x v="3"/>
    <s v="Carlisle County Fiscal Court"/>
    <s v="Judge Terry"/>
    <s v="Resurfacing"/>
    <s v="Gupton School Road"/>
    <s v="CR 1014"/>
    <n v="0.77800000000000002"/>
    <n v="9"/>
    <n v="65611"/>
    <d v="2024-09-10T00:00:00"/>
    <m/>
    <m/>
    <m/>
    <m/>
    <m/>
    <m/>
    <m/>
  </r>
  <r>
    <n v="1"/>
    <x v="3"/>
    <s v="Carlisle County Fiscal Court"/>
    <s v="Judge Terry"/>
    <s v="Resurfacing"/>
    <s v="Blinco Road"/>
    <s v="CR 1104"/>
    <n v="1.2999000000000001"/>
    <n v="8"/>
    <n v="120098"/>
    <d v="2024-09-10T00:00:00"/>
    <m/>
    <m/>
    <m/>
    <m/>
    <m/>
    <m/>
    <m/>
  </r>
  <r>
    <n v="1"/>
    <x v="3"/>
    <s v="Carlisle County Fiscal Court"/>
    <s v="Judge Terry"/>
    <s v="Resurfacing"/>
    <s v="Tom Looney Road"/>
    <s v="CR 1229"/>
    <n v="1.6439999999999999"/>
    <n v="9"/>
    <n v="151822"/>
    <d v="2024-09-12T00:00:00"/>
    <m/>
    <m/>
    <m/>
    <m/>
    <m/>
    <m/>
    <m/>
  </r>
  <r>
    <n v="1"/>
    <x v="3"/>
    <s v="Carlisle County Fiscal Court"/>
    <s v="Judge Terry"/>
    <s v="Resurfacing"/>
    <s v="Drysdale Cemetary Road"/>
    <s v="CR 1237"/>
    <n v="0.17499999999999999"/>
    <n v="10"/>
    <n v="14111"/>
    <d v="2024-09-12T00:00:00"/>
    <m/>
    <m/>
    <m/>
    <m/>
    <m/>
    <m/>
    <m/>
  </r>
  <r>
    <n v="1"/>
    <x v="3"/>
    <s v="Carlisle County Fiscal Court"/>
    <s v="Judge Terry"/>
    <s v="Resurfacing"/>
    <s v="Hixon Road"/>
    <s v="CR 1143"/>
    <n v="0.26400000000000001"/>
    <n v="9"/>
    <n v="25853"/>
    <d v="2024-09-12T00:00:00"/>
    <m/>
    <m/>
    <m/>
    <m/>
    <m/>
    <m/>
    <m/>
  </r>
  <r>
    <n v="1"/>
    <x v="3"/>
    <s v="Carlisle County Fiscal Court"/>
    <s v="Judge Terry "/>
    <s v="Resurfacing"/>
    <s v="Ashbrook Lane"/>
    <s v="CR 1043"/>
    <n v="0.377"/>
    <n v="9"/>
    <n v="25544"/>
    <d v="2024-09-12T00:00:00"/>
    <n v="403039"/>
    <m/>
    <m/>
    <n v="393039"/>
    <n v="10000"/>
    <n v="403039"/>
    <m/>
  </r>
  <r>
    <n v="1"/>
    <x v="3"/>
    <s v="City of Bardwell"/>
    <s v="Mayor Poteet"/>
    <s v="Resurfacing"/>
    <s v="Adam St."/>
    <s v="CS 1000"/>
    <n v="0.19"/>
    <n v="8"/>
    <n v="39064"/>
    <d v="2024-10-08T00:00:00"/>
    <m/>
    <m/>
    <m/>
    <m/>
    <m/>
    <m/>
    <m/>
  </r>
  <r>
    <n v="1"/>
    <x v="3"/>
    <s v="City of Bardwell"/>
    <s v="Mayor Poteet"/>
    <s v="Resurfacing"/>
    <s v="Ashford St."/>
    <s v="CS 1027"/>
    <n v="0.21"/>
    <n v="8"/>
    <n v="40204"/>
    <d v="2024-10-08T00:00:00"/>
    <m/>
    <m/>
    <m/>
    <m/>
    <m/>
    <m/>
    <m/>
  </r>
  <r>
    <n v="1"/>
    <x v="3"/>
    <s v="City of Bardwell"/>
    <s v="Mayor Poteet"/>
    <s v="Resurfacing"/>
    <s v="Brown Street"/>
    <s v="CS 1008"/>
    <n v="1.5"/>
    <n v="10"/>
    <n v="19760"/>
    <d v="2024-10-08T00:00:00"/>
    <m/>
    <m/>
    <m/>
    <m/>
    <m/>
    <m/>
    <m/>
  </r>
  <r>
    <n v="1"/>
    <x v="3"/>
    <s v="City of Bardwell"/>
    <s v="Mayor Poteet"/>
    <s v="Resurfacing"/>
    <s v="College St. "/>
    <s v="CS 1025"/>
    <n v="1.1499999999999999"/>
    <n v="8"/>
    <n v="99446"/>
    <d v="2024-10-08T00:00:00"/>
    <m/>
    <m/>
    <m/>
    <m/>
    <m/>
    <m/>
    <m/>
  </r>
  <r>
    <n v="1"/>
    <x v="3"/>
    <s v="City of Bardwell"/>
    <s v="Mayor Poteet"/>
    <s v="Resurfacing"/>
    <s v="Edwards Street"/>
    <s v="CS 1033"/>
    <n v="0.15"/>
    <n v="8"/>
    <n v="29906"/>
    <d v="2024-10-08T00:00:00"/>
    <m/>
    <m/>
    <m/>
    <m/>
    <m/>
    <m/>
    <m/>
  </r>
  <r>
    <n v="1"/>
    <x v="3"/>
    <s v="City of Bardwell"/>
    <s v="Mayor Poteet"/>
    <s v="Resurfacing"/>
    <s v="Elm St."/>
    <s v="CS 1024"/>
    <n v="0.37"/>
    <n v="9"/>
    <n v="55176"/>
    <d v="2024-10-08T00:00:00"/>
    <m/>
    <m/>
    <m/>
    <m/>
    <m/>
    <m/>
    <m/>
  </r>
  <r>
    <n v="1"/>
    <x v="3"/>
    <s v="City of Bardwell"/>
    <s v="Mayor Poteet"/>
    <s v="Resurfacing"/>
    <s v="Front St. "/>
    <s v="CS 1028"/>
    <n v="0.63"/>
    <n v="10"/>
    <n v="126884"/>
    <d v="2024-10-02T00:00:00"/>
    <m/>
    <m/>
    <m/>
    <m/>
    <m/>
    <m/>
    <m/>
  </r>
  <r>
    <n v="1"/>
    <x v="3"/>
    <s v="City of Bardwell"/>
    <s v="Mayor Poteet"/>
    <s v="Resurfacing"/>
    <s v="High St. "/>
    <s v="CS1019"/>
    <n v="0.25"/>
    <n v="9"/>
    <n v="50312"/>
    <d v="2024-10-08T00:00:00"/>
    <m/>
    <m/>
    <m/>
    <m/>
    <m/>
    <m/>
    <m/>
  </r>
  <r>
    <n v="1"/>
    <x v="3"/>
    <s v="City of Bardwell"/>
    <s v="Mayor Poteet"/>
    <s v="Resurfacing"/>
    <s v="Hillcrest Drive"/>
    <s v="CS 1001"/>
    <n v="0.45"/>
    <n v="10"/>
    <n v="30666"/>
    <d v="2024-10-08T00:00:00"/>
    <m/>
    <m/>
    <m/>
    <m/>
    <m/>
    <m/>
    <m/>
  </r>
  <r>
    <n v="1"/>
    <x v="3"/>
    <s v="City of Bardwell"/>
    <s v="Mayor Poteet"/>
    <s v="Resurfacing"/>
    <s v="Hillsdale Drive"/>
    <s v="CS 1020"/>
    <n v="0.26"/>
    <n v="9"/>
    <n v="52820"/>
    <d v="2024-10-08T00:00:00"/>
    <m/>
    <m/>
    <m/>
    <m/>
    <m/>
    <m/>
    <m/>
  </r>
  <r>
    <n v="1"/>
    <x v="3"/>
    <s v="City of Bardwell"/>
    <s v="Mayor Poteet"/>
    <s v="Resurfacing"/>
    <s v="Jennings St. "/>
    <s v="CS 1003"/>
    <n v="0.36"/>
    <n v="9"/>
    <n v="72352"/>
    <d v="2024-10-08T00:00:00"/>
    <m/>
    <m/>
    <m/>
    <m/>
    <m/>
    <m/>
    <m/>
  </r>
  <r>
    <n v="1"/>
    <x v="3"/>
    <s v="City of Bardwell"/>
    <s v="Mayor Poteet"/>
    <s v="Resurfacing"/>
    <s v="Middle Street"/>
    <s v="CS 1035"/>
    <n v="0.11"/>
    <n v="8"/>
    <n v="24282"/>
    <d v="2024-10-08T00:00:00"/>
    <m/>
    <m/>
    <m/>
    <m/>
    <m/>
    <m/>
    <m/>
  </r>
  <r>
    <n v="1"/>
    <x v="3"/>
    <s v="City of Bardwell"/>
    <s v="Mayor Poteet"/>
    <s v="Resurfacing"/>
    <s v="North Court St."/>
    <s v="CS 1012"/>
    <n v="0.09"/>
    <n v="8"/>
    <n v="10830"/>
    <d v="2024-10-02T00:00:00"/>
    <m/>
    <m/>
    <m/>
    <m/>
    <m/>
    <m/>
    <m/>
  </r>
  <r>
    <n v="1"/>
    <x v="3"/>
    <s v="City of Bardwell"/>
    <s v="Mayor Poteet"/>
    <s v="Resurfacing"/>
    <s v="Railroad St. "/>
    <s v="CS 1029"/>
    <n v="0.13"/>
    <n v="8"/>
    <n v="26068"/>
    <d v="2024-10-08T00:00:00"/>
    <m/>
    <m/>
    <m/>
    <m/>
    <m/>
    <m/>
    <m/>
  </r>
  <r>
    <n v="1"/>
    <x v="3"/>
    <s v="City of Bardwell"/>
    <s v="Mayor Poteet"/>
    <s v="Resurfacing"/>
    <s v="Tank St. "/>
    <s v="CS 1026"/>
    <n v="7.0000000000000007E-2"/>
    <n v="9"/>
    <n v="13376"/>
    <d v="2024-10-08T00:00:00"/>
    <m/>
    <m/>
    <m/>
    <m/>
    <m/>
    <m/>
    <m/>
  </r>
  <r>
    <n v="1"/>
    <x v="3"/>
    <s v="City of Bardwell"/>
    <s v="Mayor Poteet"/>
    <s v="Resurfacing"/>
    <s v="West Court St. "/>
    <s v="CS 1011"/>
    <n v="0.4"/>
    <n v="8"/>
    <n v="79990"/>
    <d v="2024-10-08T00:00:00"/>
    <m/>
    <m/>
    <m/>
    <m/>
    <m/>
    <m/>
    <m/>
  </r>
  <r>
    <n v="1"/>
    <x v="3"/>
    <s v="City of Bardwell"/>
    <s v="Mayor Poteet"/>
    <s v="Resurfacing"/>
    <s v="Maple Street"/>
    <s v="CS 1034"/>
    <n v="7.0000000000000007E-2"/>
    <n v="9"/>
    <n v="54758"/>
    <d v="2024-10-08T00:00:00"/>
    <m/>
    <m/>
    <m/>
    <m/>
    <m/>
    <m/>
    <m/>
  </r>
  <r>
    <n v="1"/>
    <x v="3"/>
    <s v="City of Bardwell"/>
    <s v="Mayor Poteet"/>
    <s v="Resurfacing"/>
    <s v="Jackson Street"/>
    <s v="CS 1023"/>
    <n v="0.27"/>
    <n v="9"/>
    <n v="58558"/>
    <d v="2024-10-02T00:00:00"/>
    <m/>
    <m/>
    <m/>
    <m/>
    <m/>
    <m/>
    <m/>
  </r>
  <r>
    <n v="1"/>
    <x v="3"/>
    <s v="City of Bardwell"/>
    <s v="Mayor Poteet"/>
    <s v="Resurfacing"/>
    <s v="Oak Street"/>
    <s v="CS 1032"/>
    <n v="0.16"/>
    <n v="10"/>
    <n v="35226"/>
    <d v="2024-10-02T00:00:00"/>
    <m/>
    <m/>
    <m/>
    <m/>
    <m/>
    <m/>
    <m/>
  </r>
  <r>
    <n v="1"/>
    <x v="3"/>
    <s v="City of Bardwell"/>
    <s v="Mayor Poteet"/>
    <s v="Resurfacing"/>
    <s v="Jefferson Street"/>
    <s v="CS 1030"/>
    <n v="0.22"/>
    <n v="10"/>
    <n v="45144"/>
    <d v="2024-10-02T00:00:00"/>
    <m/>
    <m/>
    <m/>
    <m/>
    <m/>
    <m/>
    <m/>
  </r>
  <r>
    <n v="1"/>
    <x v="3"/>
    <s v="City of Bardwell"/>
    <s v="Mayor Poteet"/>
    <s v="Resurfacing"/>
    <s v="East Court Street"/>
    <s v="CS 1014"/>
    <n v="0.56999999999999995"/>
    <n v="10"/>
    <n v="99446"/>
    <d v="2024-10-02T00:00:00"/>
    <n v="1064268"/>
    <m/>
    <m/>
    <n v="1429430"/>
    <n v="0"/>
    <n v="1064268"/>
    <m/>
  </r>
  <r>
    <n v="1"/>
    <x v="4"/>
    <m/>
    <m/>
    <m/>
    <m/>
    <m/>
    <m/>
    <m/>
    <m/>
    <m/>
    <m/>
    <n v="1024276.6699999999"/>
    <m/>
    <m/>
    <m/>
    <m/>
    <m/>
  </r>
  <r>
    <n v="1"/>
    <x v="4"/>
    <s v="City of Marion"/>
    <s v="Mayor Browning"/>
    <s v="Resurfacing"/>
    <s v="South Blackburn St. "/>
    <s v="CS  1010"/>
    <n v="0.22700000000000001"/>
    <n v="10"/>
    <n v="25740"/>
    <d v="2024-10-15T00:00:00"/>
    <m/>
    <m/>
    <m/>
    <m/>
    <m/>
    <m/>
    <m/>
  </r>
  <r>
    <n v="1"/>
    <x v="4"/>
    <s v="City of Marion"/>
    <s v="Mayor Browning"/>
    <s v="Resurfacing"/>
    <s v="Chapel Hill Road"/>
    <s v="CS 1117"/>
    <n v="0.48899999999999999"/>
    <n v="10"/>
    <n v="67782"/>
    <d v="2024-10-15T00:00:00"/>
    <m/>
    <m/>
    <m/>
    <m/>
    <m/>
    <m/>
    <m/>
  </r>
  <r>
    <n v="1"/>
    <x v="4"/>
    <s v="City of Marion"/>
    <s v="Mayor Browning"/>
    <s v="Resurfacing"/>
    <s v="North Maple Street"/>
    <s v="CS 1026"/>
    <n v="0.47299999999999998"/>
    <n v="10"/>
    <n v="71500"/>
    <d v="2024-10-15T00:00:00"/>
    <m/>
    <m/>
    <m/>
    <m/>
    <m/>
    <m/>
    <m/>
  </r>
  <r>
    <n v="1"/>
    <x v="4"/>
    <s v="City of Marion"/>
    <s v="Mayor Browning"/>
    <s v="Resurfacing"/>
    <s v="West Depot Street"/>
    <s v="CS 1004"/>
    <n v="0.39800000000000002"/>
    <n v="10"/>
    <n v="50050"/>
    <d v="2024-10-15T00:00:00"/>
    <m/>
    <m/>
    <m/>
    <m/>
    <m/>
    <m/>
    <m/>
  </r>
  <r>
    <n v="1"/>
    <x v="4"/>
    <s v="City of Marion"/>
    <s v="Mayor Browning"/>
    <s v="Resurfacing"/>
    <s v="West Carlisle Street"/>
    <s v="CS 1005"/>
    <n v="0.13300000000000001"/>
    <n v="9"/>
    <n v="18351.669999999998"/>
    <d v="2024-10-15T00:00:00"/>
    <n v="233423.66999999998"/>
    <m/>
    <m/>
    <n v="233423.66999999998"/>
    <n v="0"/>
    <n v="233423.67"/>
    <m/>
  </r>
  <r>
    <n v="1"/>
    <x v="4"/>
    <s v="Crittenden County Fiscal Court"/>
    <s v="Judge Newcom"/>
    <s v="Resurfacing"/>
    <s v="Fish Trap Road"/>
    <s v="CR 1007"/>
    <n v="3.3"/>
    <n v="9"/>
    <n v="318124"/>
    <d v="2024-06-28T00:00:00"/>
    <m/>
    <m/>
    <m/>
    <m/>
    <m/>
    <m/>
    <m/>
  </r>
  <r>
    <n v="1"/>
    <x v="4"/>
    <s v="Crittenden County Fiscal Court"/>
    <s v="Judge Newcom"/>
    <s v="Resurfacing"/>
    <s v="Youth Camp Road"/>
    <s v="CR 1411"/>
    <n v="1.1499999999999999"/>
    <n v="9"/>
    <n v="110862"/>
    <d v="2024-06-28T00:00:00"/>
    <m/>
    <m/>
    <m/>
    <m/>
    <m/>
    <m/>
    <m/>
  </r>
  <r>
    <n v="1"/>
    <x v="4"/>
    <s v="Crittenden County Fiscal Court"/>
    <s v="Judge Newcom"/>
    <s v="Resurfacing"/>
    <s v="Claylick Creek Road"/>
    <s v="CR 1257"/>
    <n v="1.03"/>
    <n v="10"/>
    <n v="86882"/>
    <d v="2024-06-28T00:00:00"/>
    <m/>
    <m/>
    <m/>
    <m/>
    <m/>
    <m/>
    <m/>
  </r>
  <r>
    <n v="1"/>
    <x v="4"/>
    <s v="Crittenden County Fiscal Court"/>
    <s v="Judge Newcom"/>
    <s v="Resurfacing"/>
    <s v="A. T. Crider Road"/>
    <s v="CR 1346"/>
    <n v="1.34"/>
    <n v="10"/>
    <n v="113031"/>
    <d v="2024-06-28T00:00:00"/>
    <m/>
    <m/>
    <m/>
    <m/>
    <m/>
    <m/>
    <m/>
  </r>
  <r>
    <n v="1"/>
    <x v="4"/>
    <s v="Crittenden County Fiscal Court"/>
    <s v="Judge Newcom"/>
    <s v="Resurfacing"/>
    <s v="Coleman Road "/>
    <s v="CR 1174"/>
    <n v="1.68"/>
    <n v="8"/>
    <n v="161954"/>
    <d v="2024-06-28T00:00:00"/>
    <n v="790853"/>
    <m/>
    <m/>
    <n v="790853"/>
    <m/>
    <n v="790853"/>
    <m/>
  </r>
  <r>
    <n v="1"/>
    <x v="5"/>
    <m/>
    <m/>
    <m/>
    <m/>
    <m/>
    <m/>
    <m/>
    <m/>
    <m/>
    <m/>
    <n v="662549"/>
    <m/>
    <m/>
    <m/>
    <m/>
    <m/>
  </r>
  <r>
    <n v="1"/>
    <x v="5"/>
    <s v="Fulton County Fiscal Court"/>
    <s v="Judge Martin"/>
    <s v="Resurfacing"/>
    <s v="Subletter Road"/>
    <s v="CR 1035"/>
    <n v="0.86699999999999999"/>
    <n v="8"/>
    <n v="104720"/>
    <d v="2024-10-01T00:00:00"/>
    <m/>
    <m/>
    <m/>
    <m/>
    <m/>
    <m/>
    <m/>
  </r>
  <r>
    <n v="1"/>
    <x v="5"/>
    <s v="Fulton County Fiscal Court"/>
    <s v="Judge Martin"/>
    <s v="Resurfacing"/>
    <s v="Elam Road "/>
    <s v="CR 1003"/>
    <n v="0.316"/>
    <n v="8"/>
    <n v="33393"/>
    <d v="2024-10-01T00:00:00"/>
    <m/>
    <m/>
    <m/>
    <m/>
    <m/>
    <m/>
    <m/>
  </r>
  <r>
    <n v="1"/>
    <x v="5"/>
    <s v="Fulton County Fiscal Court"/>
    <s v="Judge Martin"/>
    <s v="Resurfacing"/>
    <s v="Cobb Road "/>
    <s v="CR 1302"/>
    <n v="1.036"/>
    <n v="9"/>
    <n v="109507"/>
    <d v="2024-10-01T00:00:00"/>
    <m/>
    <m/>
    <m/>
    <m/>
    <m/>
    <m/>
    <m/>
  </r>
  <r>
    <n v="1"/>
    <x v="5"/>
    <s v="Fulton County Fiscal Court"/>
    <s v="Judge Martin"/>
    <s v="Resurfacing"/>
    <s v="Jordan Champion"/>
    <s v="CR 1002"/>
    <n v="1.65"/>
    <n v="8"/>
    <n v="199327"/>
    <d v="2024-10-01T00:00:00"/>
    <n v="446947"/>
    <m/>
    <m/>
    <n v="446947"/>
    <n v="0"/>
    <n v="446947"/>
    <m/>
  </r>
  <r>
    <n v="1"/>
    <x v="5"/>
    <s v="Fulton County Fiscal Court"/>
    <s v="Judge Martin"/>
    <s v="Resurfacing"/>
    <s v="Beech Grove Road"/>
    <s v="CR 1216"/>
    <n v="0.86699999999999999"/>
    <n v="9"/>
    <n v="87696"/>
    <d v="2024-10-11T00:00:00"/>
    <n v="87696"/>
    <m/>
    <m/>
    <n v="87969"/>
    <n v="0"/>
    <n v="87696"/>
    <m/>
  </r>
  <r>
    <n v="1"/>
    <x v="5"/>
    <s v="City of Hickman"/>
    <s v="Mayor Carlton"/>
    <s v="Resurfacing"/>
    <s v="Liberty St"/>
    <s v="CS 1101"/>
    <n v="0.35"/>
    <n v="9"/>
    <n v="39200"/>
    <d v="2024-10-01T00:00:00"/>
    <m/>
    <m/>
    <m/>
    <m/>
    <m/>
    <m/>
    <m/>
  </r>
  <r>
    <n v="1"/>
    <x v="5"/>
    <s v="City of Hickman"/>
    <s v="Mayor Carlton"/>
    <s v="Resurfacing"/>
    <s v="8th St."/>
    <s v="CS 1080"/>
    <n v="0.1"/>
    <n v="9"/>
    <n v="12133"/>
    <d v="2024-10-01T00:00:00"/>
    <m/>
    <m/>
    <m/>
    <m/>
    <m/>
    <m/>
    <m/>
  </r>
  <r>
    <n v="1"/>
    <x v="5"/>
    <s v="City of Hickman"/>
    <s v="Mayor Carlton"/>
    <s v="Resurfacing"/>
    <s v="Clay Street"/>
    <s v="CS 1080"/>
    <n v="0.1"/>
    <n v="9"/>
    <n v="38344"/>
    <d v="2024-10-01T00:00:00"/>
    <m/>
    <m/>
    <m/>
    <m/>
    <m/>
    <m/>
    <m/>
  </r>
  <r>
    <n v="1"/>
    <x v="5"/>
    <s v="City of Hickman"/>
    <s v="Mayor Carlton"/>
    <s v="Resurfacing"/>
    <s v="Holley Ct"/>
    <s v="CS 1078"/>
    <n v="4.2000000000000003E-2"/>
    <n v="9"/>
    <n v="11329"/>
    <d v="2024-10-01T00:00:00"/>
    <m/>
    <m/>
    <m/>
    <m/>
    <m/>
    <m/>
    <m/>
  </r>
  <r>
    <n v="1"/>
    <x v="5"/>
    <s v="City of Hickman"/>
    <s v="Mayor Carlton"/>
    <s v="Resurfacing"/>
    <s v="Jackson St. "/>
    <s v="CS 1031"/>
    <n v="0.12"/>
    <n v="8"/>
    <n v="26900"/>
    <d v="2024-10-01T00:00:00"/>
    <n v="127906"/>
    <m/>
    <m/>
    <n v="127906"/>
    <n v="0"/>
    <n v="127906"/>
    <m/>
  </r>
  <r>
    <n v="1"/>
    <x v="6"/>
    <m/>
    <m/>
    <m/>
    <m/>
    <m/>
    <m/>
    <m/>
    <m/>
    <m/>
    <m/>
    <n v="383218"/>
    <m/>
    <m/>
    <m/>
    <m/>
    <m/>
  </r>
  <r>
    <n v="1"/>
    <x v="6"/>
    <s v="City of Wingo"/>
    <s v="Mayor Shelby"/>
    <s v="Resurfacing/hazardous"/>
    <s v="Austin Dr."/>
    <s v="CS 2019"/>
    <n v="0.05"/>
    <n v="9"/>
    <n v="3822"/>
    <d v="2024-10-12T00:00:00"/>
    <m/>
    <m/>
    <m/>
    <m/>
    <m/>
    <m/>
    <m/>
  </r>
  <r>
    <n v="1"/>
    <x v="6"/>
    <s v="City of Wingo"/>
    <s v="Mayor Shelby"/>
    <s v="Resurfacing/hazardous"/>
    <s v="Plumlee Dr."/>
    <s v="CS 2018"/>
    <n v="0.08"/>
    <n v="9"/>
    <n v="6272"/>
    <d v="2024-10-12T00:00:00"/>
    <m/>
    <m/>
    <m/>
    <m/>
    <m/>
    <m/>
    <m/>
  </r>
  <r>
    <n v="1"/>
    <x v="6"/>
    <s v="City of Wingo"/>
    <s v="Mayor Shelby"/>
    <s v="Resurfacing/hazardous"/>
    <s v="Doran Dr. "/>
    <s v="CS 2010"/>
    <n v="0.13"/>
    <n v="9"/>
    <n v="13720"/>
    <d v="2024-10-12T00:00:00"/>
    <n v="23814"/>
    <m/>
    <m/>
    <n v="23814"/>
    <n v="0"/>
    <n v="23814"/>
    <m/>
  </r>
  <r>
    <n v="1"/>
    <x v="6"/>
    <s v="Graves County Fiscal Court"/>
    <s v="Judge Perry"/>
    <s v="Resurfacing"/>
    <s v="Megan Drive"/>
    <s v="CR 1628"/>
    <n v="0.36499999999999999"/>
    <n v="9"/>
    <n v="36162"/>
    <d v="2024-09-30T00:00:00"/>
    <m/>
    <m/>
    <m/>
    <m/>
    <m/>
    <m/>
    <m/>
  </r>
  <r>
    <n v="1"/>
    <x v="6"/>
    <s v="Graves County Fiscal Court"/>
    <s v="Judge Perry"/>
    <s v="Resurfacing"/>
    <s v="Prather Road"/>
    <s v="CR 1132"/>
    <n v="0.374"/>
    <n v="8"/>
    <n v="26068"/>
    <d v="2024-09-30T00:00:00"/>
    <m/>
    <m/>
    <m/>
    <m/>
    <m/>
    <m/>
    <m/>
  </r>
  <r>
    <n v="1"/>
    <x v="6"/>
    <s v="Graves County Fiscal Court"/>
    <s v="Judge Perry"/>
    <s v="Resurfacing"/>
    <s v="Spud Hill Road"/>
    <s v="CR 1338"/>
    <n v="0.26600000000000001"/>
    <n v="8"/>
    <n v="26264"/>
    <d v="2024-09-30T00:00:00"/>
    <m/>
    <m/>
    <m/>
    <m/>
    <m/>
    <m/>
    <m/>
  </r>
  <r>
    <n v="1"/>
    <x v="6"/>
    <s v="Graves County Fiscal Court"/>
    <s v="Judge Perry"/>
    <s v="Resurfacing"/>
    <s v="Old Dogwood Road"/>
    <s v="CR 1101"/>
    <n v="0.55000000000000004"/>
    <n v="8"/>
    <n v="44358"/>
    <d v="2024-09-30T00:00:00"/>
    <m/>
    <m/>
    <m/>
    <m/>
    <m/>
    <m/>
    <m/>
  </r>
  <r>
    <n v="1"/>
    <x v="6"/>
    <s v="Graves County Fiscal Court"/>
    <s v="Judge Perry"/>
    <s v="Resurfacing"/>
    <s v="Grace Park Road"/>
    <s v="CR 1125"/>
    <n v="0.40699999999999997"/>
    <n v="10"/>
    <n v="89376"/>
    <d v="2024-09-30T00:00:00"/>
    <m/>
    <m/>
    <m/>
    <m/>
    <m/>
    <m/>
    <m/>
  </r>
  <r>
    <n v="1"/>
    <x v="6"/>
    <s v="Graves County Fiscal Court"/>
    <s v="Judge Perry"/>
    <s v="Resurfacing"/>
    <s v="McGee Road"/>
    <s v="CR 1450"/>
    <n v="0.56799999999999995"/>
    <n v="8"/>
    <n v="50176"/>
    <d v="2024-09-30T00:00:00"/>
    <n v="272404"/>
    <m/>
    <m/>
    <n v="272404"/>
    <n v="0"/>
    <n v="272404"/>
    <m/>
  </r>
  <r>
    <n v="1"/>
    <x v="6"/>
    <s v="Graves County Fiscal Court"/>
    <s v="Judge Perry"/>
    <s v="Resurfacing"/>
    <s v="Rudy Road"/>
    <s v="CR 1380"/>
    <n v="1.03"/>
    <n v="8"/>
    <n v="87000"/>
    <d v="2024-10-14T00:00:00"/>
    <n v="87000"/>
    <m/>
    <m/>
    <n v="87000"/>
    <n v="0"/>
    <n v="87000"/>
    <m/>
  </r>
  <r>
    <n v="1"/>
    <x v="7"/>
    <m/>
    <m/>
    <m/>
    <m/>
    <m/>
    <m/>
    <m/>
    <m/>
    <m/>
    <m/>
    <n v="367180"/>
    <m/>
    <m/>
    <m/>
    <m/>
    <m/>
  </r>
  <r>
    <n v="1"/>
    <x v="7"/>
    <s v="Hickman County Fiscal Court"/>
    <s v="Judge Wilson"/>
    <s v="Resurfacing"/>
    <s v="jSatterfield"/>
    <s v="CR 1118"/>
    <n v="1.29"/>
    <n v="8"/>
    <n v="112860"/>
    <d v="2024-09-05T00:00:00"/>
    <m/>
    <m/>
    <m/>
    <m/>
    <m/>
    <m/>
    <m/>
  </r>
  <r>
    <n v="1"/>
    <x v="7"/>
    <s v="Hickman County Fiscal Court"/>
    <s v="Judge Wilson"/>
    <s v="Resurfacing"/>
    <s v="hoodenpyle"/>
    <s v="CR 1211"/>
    <n v="1.218"/>
    <n v="9"/>
    <n v="104390"/>
    <d v="2024-09-05T00:00:00"/>
    <m/>
    <m/>
    <m/>
    <m/>
    <m/>
    <m/>
    <m/>
  </r>
  <r>
    <n v="1"/>
    <x v="7"/>
    <s v="Hickman County Fiscal Court"/>
    <s v="Judge Wilson"/>
    <s v="Resurfacing"/>
    <s v="Via"/>
    <s v="CR 1130"/>
    <n v="0.52"/>
    <n v="9"/>
    <n v="48400"/>
    <d v="2024-09-05T00:00:00"/>
    <m/>
    <m/>
    <m/>
    <m/>
    <m/>
    <m/>
    <m/>
  </r>
  <r>
    <n v="1"/>
    <x v="7"/>
    <s v="Hickman County Fiscal Court"/>
    <s v="Judge Wilson"/>
    <s v="Resurfacing"/>
    <s v="Obion"/>
    <s v="CR 1028"/>
    <n v="0.45"/>
    <n v="9"/>
    <n v="42790"/>
    <d v="2024-09-05T00:00:00"/>
    <m/>
    <m/>
    <m/>
    <m/>
    <m/>
    <m/>
    <m/>
  </r>
  <r>
    <n v="1"/>
    <x v="7"/>
    <s v="Hickman County Fiscal Court"/>
    <s v="Judge Wilson"/>
    <s v="Resurfacing"/>
    <s v="Hodge"/>
    <s v="CR 1151"/>
    <n v="0.18"/>
    <n v="9"/>
    <n v="14410"/>
    <d v="2024-09-05T00:00:00"/>
    <m/>
    <m/>
    <m/>
    <m/>
    <m/>
    <m/>
    <m/>
  </r>
  <r>
    <n v="1"/>
    <x v="7"/>
    <s v="Hickman County Fiscal Court"/>
    <s v="Judge Wilson"/>
    <s v="Resurfacing"/>
    <s v="Hastings"/>
    <s v="CR 1127"/>
    <n v="0.2"/>
    <n v="9"/>
    <n v="13310"/>
    <d v="2024-09-05T00:00:00"/>
    <m/>
    <m/>
    <m/>
    <m/>
    <m/>
    <m/>
    <m/>
  </r>
  <r>
    <n v="1"/>
    <x v="7"/>
    <s v="Hickman County Fiscal Court"/>
    <s v="Judge Wilson"/>
    <s v="Resurfacing"/>
    <s v="Beard"/>
    <s v="CR 1117"/>
    <n v="0.2"/>
    <n v="9"/>
    <n v="13200"/>
    <d v="2024-09-05T00:00:00"/>
    <m/>
    <m/>
    <m/>
    <m/>
    <m/>
    <m/>
    <m/>
  </r>
  <r>
    <n v="1"/>
    <x v="7"/>
    <s v="Hickman County Fiscal Court"/>
    <s v="Judge Wilson"/>
    <s v="Resurfacing"/>
    <s v="Pillow"/>
    <s v="CR 1174"/>
    <n v="0.15"/>
    <n v="9"/>
    <n v="10120"/>
    <d v="2024-09-05T00:00:00"/>
    <m/>
    <m/>
    <m/>
    <m/>
    <m/>
    <m/>
    <m/>
  </r>
  <r>
    <n v="1"/>
    <x v="7"/>
    <s v="Hickman County Fiscal Court"/>
    <s v="Judge Wilson"/>
    <s v="Resurfacing"/>
    <s v="Ellegood"/>
    <s v="CR 1047"/>
    <n v="0.12"/>
    <n v="9"/>
    <n v="7700"/>
    <d v="2024-09-05T00:00:00"/>
    <n v="367180"/>
    <m/>
    <m/>
    <n v="367180"/>
    <n v="0"/>
    <n v="367180"/>
    <m/>
  </r>
  <r>
    <n v="1"/>
    <x v="8"/>
    <m/>
    <m/>
    <m/>
    <m/>
    <m/>
    <m/>
    <m/>
    <m/>
    <m/>
    <m/>
    <n v="557657.24"/>
    <m/>
    <m/>
    <m/>
    <m/>
    <m/>
  </r>
  <r>
    <n v="1"/>
    <x v="8"/>
    <s v="Livingston County Fiscal Court"/>
    <s v="Judge Swanson"/>
    <s v="Multiple"/>
    <s v="Henson Road"/>
    <s v="CR 1213"/>
    <n v="0.92900000000000005"/>
    <n v="10"/>
    <n v="43267"/>
    <d v="2024-10-11T00:00:00"/>
    <m/>
    <m/>
    <m/>
    <m/>
    <m/>
    <m/>
    <m/>
  </r>
  <r>
    <n v="1"/>
    <x v="8"/>
    <s v="Livingston County Fiscal Court"/>
    <s v="Judge Swanson"/>
    <s v="Multiple"/>
    <s v="Tinsley Drive"/>
    <s v="CR 1143"/>
    <n v="0.38600000000000001"/>
    <n v="9"/>
    <n v="17975.16"/>
    <d v="2024-10-11T00:00:00"/>
    <m/>
    <m/>
    <m/>
    <m/>
    <m/>
    <m/>
    <m/>
  </r>
  <r>
    <n v="1"/>
    <x v="8"/>
    <s v="Livingston County Fiscal Court"/>
    <s v="Judge Swanson"/>
    <s v="Multiple"/>
    <s v="Stallions Road"/>
    <s v="CR 1341"/>
    <n v="0.625"/>
    <n v="10"/>
    <n v="29106"/>
    <d v="2024-10-11T00:00:00"/>
    <m/>
    <m/>
    <m/>
    <m/>
    <m/>
    <m/>
    <m/>
  </r>
  <r>
    <n v="1"/>
    <x v="8"/>
    <s v="Livingston County Fiscal Court"/>
    <s v="Judge Swanson"/>
    <s v="Multiple"/>
    <s v="Guess Road"/>
    <s v="CR 1159"/>
    <n v="0.374"/>
    <n v="10"/>
    <n v="17551.8"/>
    <d v="2024-10-11T00:00:00"/>
    <m/>
    <m/>
    <m/>
    <m/>
    <m/>
    <m/>
    <m/>
  </r>
  <r>
    <n v="1"/>
    <x v="8"/>
    <s v="Livingston County Fiscal Court"/>
    <s v="Judge Swanson"/>
    <s v="Multiple"/>
    <s v="Ralph Hardin Road"/>
    <s v="CR 1074"/>
    <n v="0.49199999999999999"/>
    <n v="10"/>
    <n v="22912.400000000001"/>
    <d v="2024-10-11T00:00:00"/>
    <m/>
    <m/>
    <m/>
    <m/>
    <m/>
    <m/>
    <m/>
  </r>
  <r>
    <n v="1"/>
    <x v="8"/>
    <s v="Livingston County Fiscal Court"/>
    <s v="Judge Swanson"/>
    <s v="Multiple"/>
    <s v="Bluff Road"/>
    <s v="CR 1326"/>
    <n v="2.8940000000000001"/>
    <n v="10"/>
    <n v="143589.6"/>
    <d v="2024-10-11T00:00:00"/>
    <m/>
    <m/>
    <m/>
    <m/>
    <m/>
    <m/>
    <m/>
  </r>
  <r>
    <n v="1"/>
    <x v="8"/>
    <s v="Livingston County Fiscal Court"/>
    <s v="Judge Swanson"/>
    <s v="Multiple"/>
    <s v="Fellowship Road"/>
    <s v="CR 1244B"/>
    <n v="0.23"/>
    <n v="10"/>
    <n v="10711.4"/>
    <d v="2024-10-11T00:00:00"/>
    <m/>
    <m/>
    <m/>
    <m/>
    <m/>
    <m/>
    <m/>
  </r>
  <r>
    <n v="1"/>
    <x v="8"/>
    <s v="Livingston County Fiscal Court"/>
    <s v="Judge Swanson"/>
    <s v="Multiple"/>
    <s v="Shouse Road"/>
    <s v="CR 1338"/>
    <n v="0.27600000000000002"/>
    <n v="10"/>
    <n v="12853.68"/>
    <d v="2024-10-11T00:00:00"/>
    <m/>
    <m/>
    <m/>
    <m/>
    <m/>
    <m/>
    <m/>
  </r>
  <r>
    <n v="1"/>
    <x v="8"/>
    <s v="Livingston County Fiscal Court"/>
    <s v="Judge Swanson"/>
    <s v="Multiple"/>
    <s v="Ostle Loop"/>
    <s v="CR 1262"/>
    <n v="1.1299999999999999"/>
    <n v="10"/>
    <n v="56539.14"/>
    <d v="2024-10-11T00:00:00"/>
    <m/>
    <m/>
    <m/>
    <m/>
    <m/>
    <m/>
    <m/>
  </r>
  <r>
    <n v="1"/>
    <x v="8"/>
    <s v="Livingston County Fiscal Court"/>
    <s v="Judge Swanson"/>
    <s v="Multiple"/>
    <s v="McGrew Road"/>
    <s v="CR 1365"/>
    <n v="1.5880000000000001"/>
    <n v="9"/>
    <n v="73892"/>
    <d v="2024-10-11T00:00:00"/>
    <m/>
    <m/>
    <m/>
    <m/>
    <m/>
    <m/>
    <m/>
  </r>
  <r>
    <n v="1"/>
    <x v="8"/>
    <s v="Livingston County Fiscal Court"/>
    <s v="Judge Swanson"/>
    <s v="Multiple"/>
    <s v="Lee Road"/>
    <s v="CR 1012B"/>
    <n v="0.152"/>
    <n v="10"/>
    <n v="7078.54"/>
    <d v="2024-10-11T00:00:00"/>
    <m/>
    <m/>
    <m/>
    <m/>
    <m/>
    <m/>
    <m/>
  </r>
  <r>
    <n v="1"/>
    <x v="8"/>
    <s v="Livingston County Fiscal Court"/>
    <s v="Judge Swanson"/>
    <s v="Multiple"/>
    <s v="Farris Springs Road"/>
    <s v="CR 1020"/>
    <n v="0.64300000000000002"/>
    <n v="9"/>
    <n v="29943.9"/>
    <d v="2024-10-11T00:00:00"/>
    <m/>
    <m/>
    <m/>
    <m/>
    <m/>
    <m/>
    <m/>
  </r>
  <r>
    <n v="1"/>
    <x v="8"/>
    <s v="Livingston County Fiscal Court"/>
    <s v="Judge Swanson"/>
    <s v="Multiple"/>
    <s v="Scotts Chapel Road"/>
    <s v="CR 1200"/>
    <n v="1.048"/>
    <n v="9"/>
    <n v="56938.98"/>
    <d v="2024-10-11T00:00:00"/>
    <m/>
    <m/>
    <m/>
    <m/>
    <m/>
    <m/>
    <m/>
  </r>
  <r>
    <n v="1"/>
    <x v="8"/>
    <s v="Livingston County Fiscal Court"/>
    <s v="Judge Swanson"/>
    <s v="Multiple"/>
    <s v="Harp Road"/>
    <s v="CR 1111"/>
    <n v="0.79600000000000004"/>
    <n v="8"/>
    <n v="35297.64"/>
    <d v="2024-10-11T00:00:00"/>
    <n v="557657.24"/>
    <m/>
    <m/>
    <n v="557657.24"/>
    <n v="0"/>
    <n v="557657.24"/>
    <m/>
  </r>
  <r>
    <n v="1"/>
    <x v="9"/>
    <m/>
    <m/>
    <m/>
    <m/>
    <m/>
    <m/>
    <m/>
    <m/>
    <m/>
    <m/>
    <n v="571112"/>
    <m/>
    <m/>
    <m/>
    <m/>
    <m/>
  </r>
  <r>
    <n v="1"/>
    <x v="9"/>
    <s v="City of Eddyville"/>
    <s v="Mayor Greene"/>
    <s v="Multiple"/>
    <s v="Port Authority Road"/>
    <s v="CS 1079"/>
    <n v="1"/>
    <n v="9"/>
    <n v="178135"/>
    <d v="2024-10-04T00:00:00"/>
    <n v="178135"/>
    <m/>
    <m/>
    <n v="178135"/>
    <n v="0"/>
    <n v="178135"/>
    <m/>
  </r>
  <r>
    <n v="1"/>
    <x v="9"/>
    <s v="Lyon County Fiscal Court"/>
    <s v="Judge Smith"/>
    <s v="Multiple"/>
    <s v="Birdie Bannister "/>
    <s v="CR 1146"/>
    <n v="0.47"/>
    <n v="10"/>
    <n v="223600"/>
    <d v="2024-09-25T00:00:00"/>
    <m/>
    <m/>
    <m/>
    <m/>
    <m/>
    <m/>
    <m/>
  </r>
  <r>
    <n v="1"/>
    <x v="9"/>
    <s v="Lyon County Fiscal Court"/>
    <s v="Judge Smith"/>
    <s v="Multiple"/>
    <s v="Birdie Bannister "/>
    <s v="CR 1146"/>
    <n v="0.94599999999999995"/>
    <n v="10"/>
    <n v="169377"/>
    <d v="2024-09-25T00:00:00"/>
    <n v="392977"/>
    <m/>
    <m/>
    <n v="392977"/>
    <n v="0"/>
    <n v="392977"/>
    <m/>
  </r>
  <r>
    <n v="1"/>
    <x v="10"/>
    <m/>
    <m/>
    <m/>
    <m/>
    <m/>
    <m/>
    <m/>
    <m/>
    <m/>
    <m/>
    <n v="2646484"/>
    <m/>
    <m/>
    <m/>
    <m/>
    <m/>
  </r>
  <r>
    <n v="1"/>
    <x v="10"/>
    <s v="City of Benton"/>
    <s v="Mayor Dotson"/>
    <s v="Resurfacing"/>
    <s v="Fairway Subdivision: Fairway Drive, Eagle Drive, Masters Circle, Par Drive, Wedge Dr."/>
    <s v="CS 1135/1085/1087/1084/1070"/>
    <n v="0.12"/>
    <n v="9"/>
    <n v="200880"/>
    <d v="2024-10-09T00:00:00"/>
    <m/>
    <m/>
    <m/>
    <m/>
    <m/>
    <m/>
    <m/>
  </r>
  <r>
    <n v="1"/>
    <x v="10"/>
    <s v="City of Benton"/>
    <s v="Mayor Dotson"/>
    <s v="Resurfacing"/>
    <s v="Heather Lane/Robyn Dr"/>
    <s v="CS 1001/1002"/>
    <n v="0.4"/>
    <n v="8"/>
    <n v="61800"/>
    <d v="2024-10-09T00:00:00"/>
    <m/>
    <m/>
    <m/>
    <m/>
    <m/>
    <m/>
    <m/>
  </r>
  <r>
    <n v="1"/>
    <x v="10"/>
    <s v="City of Benton"/>
    <s v="Mayor Dotson"/>
    <s v="Resurfacing"/>
    <s v="Bent Creek Dr."/>
    <s v="CS 1086"/>
    <n v="0.2"/>
    <n v="9"/>
    <n v="35190"/>
    <d v="2024-10-09T00:00:00"/>
    <n v="297870"/>
    <m/>
    <m/>
    <n v="297870"/>
    <n v="0"/>
    <m/>
    <m/>
  </r>
  <r>
    <n v="1"/>
    <x v="10"/>
    <s v="City of Calvert City"/>
    <s v="Mayor Colburn"/>
    <s v="Multiple"/>
    <s v="Airport Road"/>
    <s v="PR"/>
    <s v="n/a"/>
    <n v="0"/>
    <n v="413232"/>
    <d v="2024-10-07T00:00:00"/>
    <m/>
    <m/>
    <m/>
    <n v="1096944"/>
    <n v="0"/>
    <n v="1096944"/>
    <s v="Coordination KY State Parks required airport entrance road"/>
  </r>
  <r>
    <n v="1"/>
    <x v="10"/>
    <s v="City of Calvert City"/>
    <s v="Mayor Colburn"/>
    <s v="Multiple"/>
    <s v="Shar-Cal Road"/>
    <s v="CS 2000"/>
    <n v="1.84"/>
    <n v="9"/>
    <n v="683712"/>
    <d v="2024-10-07T00:00:00"/>
    <n v="1096944"/>
    <m/>
    <m/>
    <m/>
    <m/>
    <m/>
    <m/>
  </r>
  <r>
    <n v="1"/>
    <x v="10"/>
    <s v="Marshall County Fiscal Court"/>
    <s v="Judge Spraggs"/>
    <s v="Multiple"/>
    <s v="Big Bear Hwy"/>
    <s v="CS 4019"/>
    <n v="7.0000000000000007E-2"/>
    <n v="9"/>
    <n v="735035"/>
    <d v="2024-09-20T00:00:00"/>
    <m/>
    <m/>
    <m/>
    <m/>
    <m/>
    <m/>
    <m/>
  </r>
  <r>
    <n v="1"/>
    <x v="10"/>
    <s v="Marshall County Fiscal Court"/>
    <s v="Judge Spraggs"/>
    <s v="Multiple"/>
    <s v="Little Bear Hwy"/>
    <s v="CS 1081"/>
    <n v="3.36"/>
    <n v="8"/>
    <n v="516635"/>
    <d v="2024-09-20T00:00:00"/>
    <n v="1251670"/>
    <m/>
    <m/>
    <n v="1251670"/>
    <n v="0"/>
    <n v="1251670"/>
    <m/>
  </r>
  <r>
    <n v="1"/>
    <x v="11"/>
    <m/>
    <m/>
    <m/>
    <m/>
    <m/>
    <m/>
    <m/>
    <m/>
    <m/>
    <m/>
    <n v="2591700"/>
    <m/>
    <m/>
    <m/>
    <m/>
    <m/>
  </r>
  <r>
    <n v="1"/>
    <x v="11"/>
    <s v="City of Paducah"/>
    <s v="Mayor Wilson"/>
    <s v="Multiple"/>
    <s v="Stuart Nelson Park Road"/>
    <s v="CS 1215"/>
    <n v="0.36"/>
    <n v="10"/>
    <n v="1800000"/>
    <d v="2024-10-15T00:00:00"/>
    <n v="1800000"/>
    <m/>
    <m/>
    <n v="1300000"/>
    <n v="500000"/>
    <n v="1300000"/>
    <m/>
  </r>
  <r>
    <n v="1"/>
    <x v="11"/>
    <s v="City of Paducah"/>
    <s v="Mayor Wilson"/>
    <s v="Multiple"/>
    <s v="Jefferson Street"/>
    <s v="CS 1004"/>
    <n v="0.98"/>
    <n v="9"/>
    <n v="375000"/>
    <d v="2024-10-15T00:00:00"/>
    <n v="375000"/>
    <m/>
    <m/>
    <n v="300000"/>
    <n v="75000"/>
    <n v="300000"/>
    <m/>
  </r>
  <r>
    <n v="1"/>
    <x v="11"/>
    <s v="McCracken County Fiscal Court"/>
    <s v="Judge Clymer"/>
    <s v="Resurfacing"/>
    <s v="Wexford Court"/>
    <s v="CR 1106L"/>
    <n v="0.25"/>
    <n v="8"/>
    <n v="84700"/>
    <d v="2024-09-30T00:00:00"/>
    <m/>
    <m/>
    <m/>
    <m/>
    <m/>
    <m/>
    <m/>
  </r>
  <r>
    <n v="1"/>
    <x v="11"/>
    <s v="McCracken County Fiscal Court"/>
    <s v="Judge Clymer"/>
    <s v="Resurfacing"/>
    <s v="Westchester Lane"/>
    <s v="CR 1106F"/>
    <n v="0.47"/>
    <n v="10"/>
    <n v="161100"/>
    <d v="2024-09-30T00:00:00"/>
    <m/>
    <m/>
    <m/>
    <m/>
    <m/>
    <m/>
    <m/>
  </r>
  <r>
    <n v="1"/>
    <x v="11"/>
    <s v="McCracken County Fiscal Court"/>
    <s v="Judge Clymer"/>
    <s v="Resurfacing"/>
    <s v="Wellingborough Lane"/>
    <s v="CR 1106K"/>
    <n v="0.36"/>
    <n v="9"/>
    <n v="114900"/>
    <d v="2024-09-30T00:00:00"/>
    <m/>
    <m/>
    <m/>
    <m/>
    <m/>
    <m/>
    <m/>
  </r>
  <r>
    <n v="1"/>
    <x v="11"/>
    <s v="McCracken County Fiscal Court"/>
    <s v="Judge Clymer"/>
    <s v="Resurfacing"/>
    <s v="Sheffield Court"/>
    <s v="CR 1106G"/>
    <n v="0.08"/>
    <n v="8"/>
    <n v="22600"/>
    <d v="2024-09-30T00:00:00"/>
    <m/>
    <m/>
    <m/>
    <m/>
    <m/>
    <m/>
    <m/>
  </r>
  <r>
    <n v="1"/>
    <x v="11"/>
    <s v="McCracken County Fiscal Court"/>
    <s v="Judge Clymer"/>
    <s v="Resurfacing"/>
    <s v="Wellsley Way"/>
    <s v="CR 1106H"/>
    <n v="0.09"/>
    <n v="8"/>
    <n v="33400"/>
    <d v="2024-09-30T00:00:00"/>
    <n v="416700"/>
    <m/>
    <m/>
    <n v="375760"/>
    <n v="93940"/>
    <m/>
    <m/>
  </r>
  <r>
    <n v="1"/>
    <x v="12"/>
    <m/>
    <m/>
    <m/>
    <m/>
    <m/>
    <m/>
    <m/>
    <m/>
    <m/>
    <m/>
    <n v="720360"/>
    <m/>
    <m/>
    <m/>
    <m/>
    <m/>
  </r>
  <r>
    <n v="1"/>
    <x v="12"/>
    <s v="Trigg County Fiscal Court"/>
    <s v="Judge Humphries"/>
    <s v="Resurfacing/Repatch"/>
    <s v="Tuggle Road"/>
    <s v="CR 1148"/>
    <n v="2.9329999999999998"/>
    <n v="9"/>
    <n v="263970"/>
    <d v="2024-09-27T00:00:00"/>
    <m/>
    <m/>
    <m/>
    <m/>
    <m/>
    <m/>
    <m/>
  </r>
  <r>
    <n v="1"/>
    <x v="12"/>
    <s v="Trigg County Fiscal Court"/>
    <s v="Judge Humphries"/>
    <s v="Resurfacing/Repatch"/>
    <s v="Military Road"/>
    <s v="CR 1153"/>
    <n v="2.036"/>
    <n v="8"/>
    <n v="183240"/>
    <d v="2024-09-27T00:00:00"/>
    <m/>
    <m/>
    <m/>
    <m/>
    <m/>
    <m/>
    <m/>
  </r>
  <r>
    <n v="1"/>
    <x v="12"/>
    <s v="Trigg County Fiscal Court"/>
    <s v="Judge Humphries"/>
    <s v="Resurfacing/Repatch"/>
    <s v="Graham School Road"/>
    <s v="CR 1243"/>
    <n v="1.762"/>
    <n v="9"/>
    <n v="158580"/>
    <d v="2024-09-27T00:00:00"/>
    <m/>
    <m/>
    <m/>
    <m/>
    <m/>
    <m/>
    <m/>
  </r>
  <r>
    <n v="1"/>
    <x v="12"/>
    <s v="Trigg County Fiscal Court"/>
    <s v="Judge Humphries"/>
    <s v="Resurfacing/Repatch"/>
    <s v="Crisp Road"/>
    <s v="CR 1337"/>
    <n v="1.2729999999999999"/>
    <n v="8"/>
    <n v="114570"/>
    <d v="2024-09-27T00:00:00"/>
    <n v="720360"/>
    <m/>
    <m/>
    <n v="720360"/>
    <n v="0"/>
    <n v="720360"/>
    <m/>
  </r>
  <r>
    <n v="2"/>
    <x v="13"/>
    <m/>
    <m/>
    <m/>
    <m/>
    <m/>
    <m/>
    <m/>
    <m/>
    <m/>
    <m/>
    <m/>
    <n v="11996734.49"/>
    <m/>
    <m/>
    <m/>
    <m/>
  </r>
  <r>
    <n v="2"/>
    <x v="14"/>
    <m/>
    <m/>
    <m/>
    <m/>
    <m/>
    <m/>
    <m/>
    <m/>
    <m/>
    <m/>
    <n v="1798000"/>
    <m/>
    <m/>
    <m/>
    <m/>
    <m/>
  </r>
  <r>
    <n v="2"/>
    <x v="15"/>
    <s v="Caldwell County Fiscal Court"/>
    <s v="Judge Young"/>
    <s v="Multiple"/>
    <s v="Rocksprings Road"/>
    <s v="CR 1216"/>
    <n v="2.2999999999999998"/>
    <n v="10"/>
    <n v="171000"/>
    <d v="2024-10-09T00:00:00"/>
    <m/>
    <m/>
    <m/>
    <m/>
    <m/>
    <m/>
    <m/>
  </r>
  <r>
    <n v="2"/>
    <x v="15"/>
    <s v="Caldwell County Fiscal Court"/>
    <s v="Judge Young"/>
    <s v="Multiple"/>
    <s v="Pleasant Valley Road"/>
    <s v="CR 1366"/>
    <n v="3.3"/>
    <n v="10"/>
    <n v="368000"/>
    <d v="2024-10-09T00:00:00"/>
    <m/>
    <m/>
    <m/>
    <m/>
    <m/>
    <m/>
    <m/>
  </r>
  <r>
    <n v="2"/>
    <x v="15"/>
    <s v="Caldwell County Fiscal Court"/>
    <s v="Judge Young"/>
    <s v="Multiple"/>
    <s v="White School Road"/>
    <s v="CR 1029"/>
    <n v="2.7"/>
    <n v="10"/>
    <n v="230000"/>
    <d v="2024-10-09T00:00:00"/>
    <m/>
    <m/>
    <m/>
    <m/>
    <m/>
    <m/>
    <m/>
  </r>
  <r>
    <n v="2"/>
    <x v="15"/>
    <s v="Caldwell County Fiscal Court"/>
    <s v="Judge Young"/>
    <s v="Multiple"/>
    <s v="Archi Ortt Road"/>
    <s v="CR 1004"/>
    <n v="2.4"/>
    <n v="9"/>
    <n v="177000"/>
    <d v="2024-10-09T00:00:00"/>
    <m/>
    <m/>
    <m/>
    <m/>
    <m/>
    <m/>
    <m/>
  </r>
  <r>
    <n v="2"/>
    <x v="15"/>
    <s v="Caldwell County Fiscal Court"/>
    <s v="Judge Young"/>
    <s v="Multiple"/>
    <s v="Claxton Road"/>
    <s v="CR 1125"/>
    <n v="3.4"/>
    <n v="9"/>
    <n v="288000"/>
    <d v="2024-10-09T00:00:00"/>
    <m/>
    <m/>
    <m/>
    <m/>
    <m/>
    <m/>
    <m/>
  </r>
  <r>
    <n v="2"/>
    <x v="15"/>
    <s v="Caldwell County Fiscal Court"/>
    <s v="Judge Young"/>
    <s v="Multiple"/>
    <s v="Blue Springs Road "/>
    <s v="CR 1157"/>
    <n v="2.6"/>
    <n v="8"/>
    <n v="219000"/>
    <d v="2024-10-09T00:00:00"/>
    <m/>
    <m/>
    <m/>
    <m/>
    <m/>
    <m/>
    <m/>
  </r>
  <r>
    <n v="2"/>
    <x v="15"/>
    <s v="Caldwell County Fiscal Court"/>
    <s v="Judge Young"/>
    <s v="Multiple"/>
    <s v="Flynns Ferry Road"/>
    <s v="CR 1352"/>
    <n v="1.3"/>
    <n v="8"/>
    <n v="103000"/>
    <d v="2024-10-09T00:00:00"/>
    <m/>
    <m/>
    <m/>
    <m/>
    <m/>
    <m/>
    <m/>
  </r>
  <r>
    <n v="2"/>
    <x v="15"/>
    <s v="Caldwell County Fiscal Court"/>
    <s v="Judge Young"/>
    <s v="Multiple"/>
    <s v="Jones Keeney Road"/>
    <s v="CR 1124"/>
    <n v="1.7"/>
    <n v="8"/>
    <n v="139000"/>
    <d v="2024-10-09T00:00:00"/>
    <n v="1695000"/>
    <m/>
    <m/>
    <n v="1695000"/>
    <n v="0"/>
    <n v="1695000"/>
    <m/>
  </r>
  <r>
    <n v="2"/>
    <x v="15"/>
    <s v="City of Fredonia"/>
    <s v="Mayor Seibert"/>
    <s v="Multiple"/>
    <s v="East Graham Street"/>
    <s v="CS 2025"/>
    <n v="0.15"/>
    <n v="10"/>
    <n v="13000"/>
    <d v="2024-10-11T00:00:00"/>
    <m/>
    <m/>
    <m/>
    <m/>
    <m/>
    <m/>
    <m/>
  </r>
  <r>
    <n v="2"/>
    <x v="15"/>
    <s v="City of Fredonia"/>
    <s v="Mayor Seibert"/>
    <s v="Multiple"/>
    <s v="Dorroh Street"/>
    <s v="CS 2012"/>
    <n v="0.39"/>
    <n v="9"/>
    <n v="35000"/>
    <d v="2024-10-11T00:00:00"/>
    <m/>
    <m/>
    <m/>
    <m/>
    <m/>
    <m/>
    <m/>
  </r>
  <r>
    <n v="2"/>
    <x v="15"/>
    <s v="City of Fredonia"/>
    <s v="Mayor Seibert"/>
    <s v="Multiple"/>
    <s v="Rice Avenue"/>
    <s v="CS 2018"/>
    <n v="0.16"/>
    <n v="9"/>
    <n v="15000"/>
    <d v="2024-10-11T00:00:00"/>
    <m/>
    <m/>
    <m/>
    <m/>
    <m/>
    <m/>
    <m/>
  </r>
  <r>
    <n v="2"/>
    <x v="15"/>
    <s v="City of Fredonia"/>
    <s v="Mayor Seibert"/>
    <s v="Multiple"/>
    <s v="West Wilson Street"/>
    <s v="CS 2017"/>
    <n v="7.0000000000000007E-2"/>
    <n v="8"/>
    <n v="7000"/>
    <d v="2024-10-11T00:00:00"/>
    <m/>
    <m/>
    <m/>
    <m/>
    <m/>
    <m/>
    <m/>
  </r>
  <r>
    <n v="2"/>
    <x v="15"/>
    <s v="City of Fredonia"/>
    <s v="Mayor Seibert"/>
    <s v="Multiple"/>
    <s v="Grandview Drive"/>
    <s v="CS 2001"/>
    <n v="0.18"/>
    <n v="8"/>
    <n v="18000"/>
    <d v="2024-10-11T00:00:00"/>
    <m/>
    <m/>
    <m/>
    <m/>
    <m/>
    <m/>
    <m/>
  </r>
  <r>
    <n v="2"/>
    <x v="15"/>
    <s v="City of Fredonia"/>
    <s v="Mayor Seibert"/>
    <s v="Multiple"/>
    <s v="Jones Avenue"/>
    <s v="CS 2002"/>
    <n v="0.18"/>
    <n v="8"/>
    <n v="15000"/>
    <d v="2024-10-11T00:00:00"/>
    <n v="103000"/>
    <m/>
    <m/>
    <n v="103000"/>
    <n v="0"/>
    <n v="103000"/>
    <m/>
  </r>
  <r>
    <n v="2"/>
    <x v="16"/>
    <m/>
    <m/>
    <m/>
    <m/>
    <m/>
    <m/>
    <m/>
    <m/>
    <m/>
    <m/>
    <n v="1558226.9699999997"/>
    <m/>
    <m/>
    <m/>
    <m/>
    <m/>
  </r>
  <r>
    <n v="2"/>
    <x v="16"/>
    <s v="Christian County Fiscal Court"/>
    <s v="Judge Gilliam"/>
    <s v="Resurfacing"/>
    <s v="Coal Creek Road"/>
    <s v="CR1053"/>
    <n v="5.7530000000000001"/>
    <n v="10"/>
    <n v="590000"/>
    <d v="2024-10-08T00:00:00"/>
    <m/>
    <m/>
    <m/>
    <m/>
    <m/>
    <m/>
    <m/>
  </r>
  <r>
    <n v="2"/>
    <x v="16"/>
    <s v="Christian County Fiscal Court"/>
    <s v="Judge Gilliam"/>
    <s v="Resurfacing"/>
    <s v="Britmart Road"/>
    <s v="CR 1069"/>
    <n v="0.93899999999999995"/>
    <n v="10"/>
    <n v="95000"/>
    <d v="2024-10-08T00:00:00"/>
    <n v="685000"/>
    <m/>
    <m/>
    <n v="685000"/>
    <n v="0"/>
    <n v="685000"/>
    <m/>
  </r>
  <r>
    <n v="2"/>
    <x v="16"/>
    <s v="City of Crofton"/>
    <s v="Mayor Lacy"/>
    <s v="Resurfacing"/>
    <s v="E. Mill St."/>
    <s v="CS 4019"/>
    <n v="7.0000000000000007E-2"/>
    <n v="10"/>
    <n v="14163"/>
    <d v="2024-09-20T00:00:00"/>
    <m/>
    <m/>
    <m/>
    <m/>
    <m/>
    <m/>
    <m/>
  </r>
  <r>
    <n v="2"/>
    <x v="16"/>
    <s v="City of Crofton"/>
    <s v="Mayor Lacy"/>
    <s v="Resurfacing"/>
    <s v="Johnson St. "/>
    <s v="CS 4012"/>
    <n v="0.69"/>
    <n v="10"/>
    <n v="10206"/>
    <d v="2024-09-20T00:00:00"/>
    <n v="24369"/>
    <m/>
    <m/>
    <n v="24369"/>
    <n v="0"/>
    <n v="24369"/>
    <m/>
  </r>
  <r>
    <n v="2"/>
    <x v="16"/>
    <s v="City of Hopkinsville"/>
    <s v="Mayor Knight"/>
    <s v="Resurfacing"/>
    <s v="Sivley Road"/>
    <s v="CS 1028"/>
    <n v="0.5"/>
    <n v="9"/>
    <n v="126822.37"/>
    <d v="2024-10-15T00:00:00"/>
    <m/>
    <m/>
    <m/>
    <m/>
    <m/>
    <m/>
    <m/>
  </r>
  <r>
    <n v="2"/>
    <x v="16"/>
    <s v="City of Hopkinsville"/>
    <s v="Mayor Knight"/>
    <s v="Flashing Lights"/>
    <s v="S Virginia St. &amp; Bell Hooks Way"/>
    <s v="US 41"/>
    <n v="0"/>
    <n v="0"/>
    <n v="15000"/>
    <d v="2024-10-15T00:00:00"/>
    <m/>
    <m/>
    <m/>
    <m/>
    <m/>
    <m/>
    <s v="Crosswalk"/>
  </r>
  <r>
    <n v="2"/>
    <x v="16"/>
    <s v="City of Hopkinsville"/>
    <s v="Mayor Knight"/>
    <s v="Resurfacing"/>
    <s v="Eagle Cove Subdivision"/>
    <s v="CS 1620/CS1624/CS1621"/>
    <n v="0.5"/>
    <n v="8"/>
    <n v="58468.480000000003"/>
    <d v="2024-10-15T00:00:00"/>
    <n v="200290.85"/>
    <m/>
    <m/>
    <n v="148718.14000000001"/>
    <n v="51572.71"/>
    <n v="148718.14000000001"/>
    <m/>
  </r>
  <r>
    <n v="2"/>
    <x v="16"/>
    <s v="City of Oakgrove"/>
    <s v="Mayor Oliver"/>
    <s v="Resurfacing"/>
    <s v="Hugh Hunter"/>
    <s v="CS 5125"/>
    <n v="1.82"/>
    <n v="8"/>
    <n v="235607.21"/>
    <d v="2024-10-09T00:00:00"/>
    <m/>
    <m/>
    <m/>
    <m/>
    <m/>
    <m/>
    <m/>
  </r>
  <r>
    <n v="2"/>
    <x v="16"/>
    <s v="City of Oakgrove"/>
    <s v="Mayor Oliver"/>
    <s v="Resurfacing"/>
    <s v="Arkansas Ave."/>
    <s v="CS 5077"/>
    <n v="0.31"/>
    <n v="10"/>
    <n v="40130.9"/>
    <d v="2024-10-09T00:00:00"/>
    <m/>
    <m/>
    <m/>
    <m/>
    <m/>
    <m/>
    <m/>
  </r>
  <r>
    <n v="2"/>
    <x v="16"/>
    <s v="City of Oakgrove"/>
    <s v="Mayor Oliver"/>
    <s v="Resurfacing"/>
    <s v="Oklahoma Ave."/>
    <s v="CS 5080"/>
    <n v="0.31"/>
    <n v="9"/>
    <n v="40130.9"/>
    <d v="2024-10-09T00:00:00"/>
    <m/>
    <m/>
    <m/>
    <m/>
    <m/>
    <m/>
    <m/>
  </r>
  <r>
    <n v="2"/>
    <x v="16"/>
    <s v="City of Oakgrove"/>
    <s v="Mayor Oliver"/>
    <s v="Resurfacing"/>
    <s v="Missouri St. "/>
    <s v="CS 5079"/>
    <n v="0.31"/>
    <n v="9"/>
    <n v="40130.9"/>
    <d v="2024-10-09T00:00:00"/>
    <m/>
    <m/>
    <m/>
    <m/>
    <m/>
    <m/>
    <m/>
  </r>
  <r>
    <n v="2"/>
    <x v="16"/>
    <s v="City of Oakgrove"/>
    <s v="Mayor Oliver"/>
    <s v="Resurfacing"/>
    <s v="Alabama Avenue"/>
    <s v="CS 5078"/>
    <n v="0.31"/>
    <n v="9"/>
    <n v="40130.9"/>
    <d v="2024-10-09T00:00:00"/>
    <m/>
    <m/>
    <m/>
    <m/>
    <m/>
    <m/>
    <m/>
  </r>
  <r>
    <n v="2"/>
    <x v="16"/>
    <s v="City of Oakgrove"/>
    <s v="Mayor Oliver"/>
    <s v="Resurfacing"/>
    <s v="Texas Ave"/>
    <s v="CS 5074"/>
    <n v="0.31"/>
    <n v="10"/>
    <n v="40130.9"/>
    <d v="2024-10-09T00:00:00"/>
    <m/>
    <m/>
    <m/>
    <m/>
    <m/>
    <m/>
    <m/>
  </r>
  <r>
    <n v="2"/>
    <x v="16"/>
    <s v="City of Oakgrove"/>
    <s v="Mayor Oliver"/>
    <s v="Resurfacing"/>
    <s v="Indiana Ave."/>
    <s v="CS 5075"/>
    <n v="0.36"/>
    <n v="10"/>
    <n v="46603.62"/>
    <d v="2024-10-09T00:00:00"/>
    <m/>
    <m/>
    <m/>
    <m/>
    <m/>
    <m/>
    <m/>
  </r>
  <r>
    <n v="2"/>
    <x v="16"/>
    <s v="City of Oakgrove"/>
    <s v="Mayor Oliver"/>
    <s v="Resurfacing"/>
    <s v="Illinois Ave."/>
    <s v="CS 5076"/>
    <n v="0.35"/>
    <n v="10"/>
    <n v="45309.08"/>
    <d v="2024-10-09T00:00:00"/>
    <m/>
    <m/>
    <m/>
    <m/>
    <m/>
    <m/>
    <m/>
  </r>
  <r>
    <n v="2"/>
    <x v="16"/>
    <s v="City of Oakgrove"/>
    <s v="Mayor Oliver"/>
    <s v="Resurfacing"/>
    <s v="Bowers Ct. "/>
    <s v="CS 5044"/>
    <n v="0.05"/>
    <n v="8"/>
    <n v="6472.73"/>
    <d v="2024-10-09T00:00:00"/>
    <m/>
    <m/>
    <m/>
    <m/>
    <m/>
    <m/>
    <m/>
  </r>
  <r>
    <n v="2"/>
    <x v="16"/>
    <s v="City of Oakgrove"/>
    <s v="Mayor Oliver"/>
    <s v="Resurfacing"/>
    <s v="Wassom Ct. "/>
    <s v="CS 5164"/>
    <n v="0.05"/>
    <n v="9"/>
    <n v="6472.73"/>
    <d v="2024-10-09T00:00:00"/>
    <m/>
    <m/>
    <m/>
    <m/>
    <m/>
    <m/>
    <m/>
  </r>
  <r>
    <n v="2"/>
    <x v="16"/>
    <s v="City of Oakgrove"/>
    <s v="Mayor Oliver"/>
    <s v="Resurfacing"/>
    <s v="Washington Ave. "/>
    <s v="CS 5053"/>
    <n v="0.08"/>
    <n v="8"/>
    <n v="10356.36"/>
    <d v="2024-10-09T00:00:00"/>
    <m/>
    <m/>
    <m/>
    <m/>
    <m/>
    <m/>
    <m/>
  </r>
  <r>
    <n v="2"/>
    <x v="16"/>
    <s v="City of Oakgrove"/>
    <s v="Mayor Oliver"/>
    <s v="Resurfacing"/>
    <s v="Brandi Ct."/>
    <s v="CS 5062"/>
    <n v="0.05"/>
    <n v="9"/>
    <n v="6472.73"/>
    <d v="2024-10-09T00:00:00"/>
    <m/>
    <m/>
    <m/>
    <m/>
    <m/>
    <m/>
    <m/>
  </r>
  <r>
    <n v="2"/>
    <x v="16"/>
    <s v="City of Oakgrove"/>
    <s v="Mayor Oliver"/>
    <s v="Resurfacing"/>
    <s v="Chase Ct."/>
    <s v="CS 5065"/>
    <n v="0.05"/>
    <n v="10"/>
    <n v="6472.73"/>
    <d v="2024-10-09T00:00:00"/>
    <m/>
    <m/>
    <m/>
    <m/>
    <m/>
    <m/>
    <m/>
  </r>
  <r>
    <n v="2"/>
    <x v="16"/>
    <s v="City of Oakgrove"/>
    <s v="Mayor Oliver"/>
    <s v="Resurfacing"/>
    <s v="Cooper Dr."/>
    <s v="CS 5039"/>
    <n v="0.16"/>
    <n v="10"/>
    <n v="20712.72"/>
    <d v="2024-10-09T00:00:00"/>
    <m/>
    <m/>
    <m/>
    <m/>
    <m/>
    <m/>
    <m/>
  </r>
  <r>
    <n v="2"/>
    <x v="16"/>
    <s v="City of Oakgrove"/>
    <s v="Mayor Oliver"/>
    <s v="Resurfacing"/>
    <s v="Hunter Owens Ct."/>
    <s v="CS 5037"/>
    <n v="0.08"/>
    <n v="10"/>
    <n v="10356.36"/>
    <d v="2024-10-09T00:00:00"/>
    <m/>
    <m/>
    <m/>
    <m/>
    <m/>
    <m/>
    <m/>
  </r>
  <r>
    <n v="2"/>
    <x v="16"/>
    <s v="City of Oakgrove"/>
    <s v="Mayor Oliver"/>
    <s v="Resurfacing"/>
    <s v="Oak Tree Dr. "/>
    <s v="CS 5036"/>
    <n v="0.41"/>
    <n v="10"/>
    <n v="53076.35"/>
    <d v="2024-10-09T00:00:00"/>
    <n v="648567.11999999988"/>
    <m/>
    <m/>
    <n v="648567.11999999988"/>
    <n v="0"/>
    <n v="648567.12"/>
    <m/>
  </r>
  <r>
    <n v="2"/>
    <x v="17"/>
    <m/>
    <m/>
    <m/>
    <m/>
    <m/>
    <m/>
    <m/>
    <m/>
    <m/>
    <m/>
    <n v="335000"/>
    <m/>
    <m/>
    <m/>
    <m/>
    <m/>
  </r>
  <r>
    <n v="2"/>
    <x v="18"/>
    <s v="Daviess County Fiscal Court"/>
    <s v="Judge Castlen"/>
    <s v="Resurfacing/Economic development"/>
    <s v="Veach Road"/>
    <s v="CR 1215"/>
    <n v="1.9730000000000001"/>
    <n v="9"/>
    <n v="165000"/>
    <d v="2024-10-15T00:00:00"/>
    <m/>
    <m/>
    <m/>
    <m/>
    <m/>
    <m/>
    <m/>
  </r>
  <r>
    <n v="2"/>
    <x v="18"/>
    <s v="Daviess County Fiscal Court"/>
    <s v="Judge Castlen"/>
    <s v="Resurfacing/Economic development"/>
    <s v="West 5th Street"/>
    <s v="CR 1339"/>
    <n v="1.9350000000000001"/>
    <n v="8"/>
    <n v="170000"/>
    <d v="2024-10-15T00:00:00"/>
    <n v="335000"/>
    <m/>
    <m/>
    <n v="740000"/>
    <n v="0"/>
    <n v="335000"/>
    <m/>
  </r>
  <r>
    <n v="2"/>
    <x v="19"/>
    <m/>
    <m/>
    <m/>
    <m/>
    <m/>
    <m/>
    <m/>
    <m/>
    <m/>
    <m/>
    <n v="370000"/>
    <m/>
    <m/>
    <m/>
    <m/>
    <m/>
  </r>
  <r>
    <n v="2"/>
    <x v="20"/>
    <s v="Hancock County Fiscal Court"/>
    <s v="Judge Roberts"/>
    <s v="Resurfacing/hazardous"/>
    <s v="North Indian Hill "/>
    <s v="CR 1223"/>
    <n v="3.78"/>
    <n v="10"/>
    <n v="275000"/>
    <d v="2024-09-24T00:00:00"/>
    <m/>
    <m/>
    <m/>
    <n v="370000"/>
    <n v="0"/>
    <n v="370000"/>
    <m/>
  </r>
  <r>
    <n v="2"/>
    <x v="20"/>
    <s v="Hancock County Fiscal Court"/>
    <s v="Judge Roberts"/>
    <s v="Resurfacing/hazardous"/>
    <s v="Tick Ridge Road "/>
    <s v="CR 1023"/>
    <n v="1.38"/>
    <n v="8"/>
    <n v="95000"/>
    <d v="2024-09-24T00:00:00"/>
    <n v="370000"/>
    <m/>
    <m/>
    <m/>
    <m/>
    <m/>
    <m/>
  </r>
  <r>
    <n v="2"/>
    <x v="21"/>
    <m/>
    <m/>
    <m/>
    <m/>
    <m/>
    <m/>
    <m/>
    <m/>
    <m/>
    <m/>
    <n v="649000"/>
    <m/>
    <m/>
    <m/>
    <m/>
    <m/>
  </r>
  <r>
    <n v="2"/>
    <x v="22"/>
    <s v="City of Henderson "/>
    <s v="Mayor Staton"/>
    <s v="Resurfacing"/>
    <s v="Barret Bouldevard"/>
    <s v="CS 1024"/>
    <n v="0.26800000000000002"/>
    <n v="0"/>
    <n v="390000"/>
    <d v="2024-10-11T00:00:00"/>
    <m/>
    <m/>
    <m/>
    <m/>
    <m/>
    <m/>
    <s v="Concrete"/>
  </r>
  <r>
    <n v="2"/>
    <x v="22"/>
    <s v="City of Henderson "/>
    <s v="Mayor Staton"/>
    <s v="Resurfacing"/>
    <s v="Garden Mile Road"/>
    <s v="CS 1132"/>
    <n v="0.79900000000000004"/>
    <n v="9"/>
    <n v="177000"/>
    <d v="2024-10-11T00:00:00"/>
    <m/>
    <m/>
    <m/>
    <m/>
    <m/>
    <m/>
    <m/>
  </r>
  <r>
    <n v="2"/>
    <x v="22"/>
    <s v="City of Henderson "/>
    <s v="Mayor Staton"/>
    <s v="Resurfacing"/>
    <s v="Sunset Lane"/>
    <s v="CS1339 &amp; CR  1003"/>
    <n v="0.217"/>
    <n v="8"/>
    <n v="82000"/>
    <d v="2024-10-11T00:00:00"/>
    <n v="649000"/>
    <m/>
    <m/>
    <n v="649000"/>
    <n v="0"/>
    <n v="649000"/>
    <m/>
  </r>
  <r>
    <n v="2"/>
    <x v="23"/>
    <m/>
    <m/>
    <m/>
    <m/>
    <m/>
    <m/>
    <m/>
    <m/>
    <m/>
    <m/>
    <n v="1754173"/>
    <m/>
    <m/>
    <m/>
    <m/>
    <m/>
  </r>
  <r>
    <n v="2"/>
    <x v="24"/>
    <s v="Hopkins County Fiscal Court"/>
    <s v="Judge Whitfield"/>
    <s v="Resurfacing/hazardous"/>
    <s v="Tichenor Lane"/>
    <s v="CR 1431"/>
    <n v="0.8"/>
    <n v="10"/>
    <n v="74270"/>
    <d v="2024-09-24T00:00:00"/>
    <m/>
    <m/>
    <m/>
    <m/>
    <m/>
    <m/>
    <m/>
  </r>
  <r>
    <n v="2"/>
    <x v="24"/>
    <s v="Hopkins County Fiscal Court"/>
    <s v="Judge Whitfield"/>
    <s v="Resurfacing/hazardous"/>
    <s v="Laurel Road"/>
    <s v="CR 1486"/>
    <n v="2"/>
    <n v="10"/>
    <n v="149392"/>
    <d v="2024-09-24T00:00:00"/>
    <m/>
    <m/>
    <m/>
    <m/>
    <m/>
    <m/>
    <m/>
  </r>
  <r>
    <n v="2"/>
    <x v="24"/>
    <s v="Hopkins County Fiscal Court"/>
    <s v="Judge Whitfield"/>
    <s v="Resurfacing/hazardous"/>
    <s v="Bet Level Road"/>
    <s v="CR 1341"/>
    <n v="1.8"/>
    <n v="10"/>
    <n v="146113"/>
    <d v="2024-09-24T00:00:00"/>
    <m/>
    <m/>
    <m/>
    <m/>
    <m/>
    <m/>
    <m/>
  </r>
  <r>
    <n v="2"/>
    <x v="24"/>
    <s v="Hopkins County Fiscal Court"/>
    <s v="Judge Whitfield"/>
    <s v="Resurfacing/hazardous"/>
    <s v="Lovan Lane"/>
    <s v="CR 1360"/>
    <n v="0.7"/>
    <n v="10"/>
    <n v="57829"/>
    <d v="2024-09-24T00:00:00"/>
    <m/>
    <m/>
    <m/>
    <m/>
    <m/>
    <m/>
    <m/>
  </r>
  <r>
    <n v="2"/>
    <x v="24"/>
    <s v="Hopkins County Fiscal Court"/>
    <s v="Judge Whitfield"/>
    <s v="Resurfacing/hazardous"/>
    <s v="Curtis Daves Road"/>
    <s v="CR 1361"/>
    <n v="0.87"/>
    <n v="10"/>
    <n v="43468"/>
    <d v="2024-09-24T00:00:00"/>
    <m/>
    <m/>
    <m/>
    <m/>
    <m/>
    <m/>
    <m/>
  </r>
  <r>
    <n v="2"/>
    <x v="24"/>
    <s v="Hopkins County Fiscal Court"/>
    <s v="Judge Whitfield"/>
    <s v="Resurfacing/hazardous"/>
    <s v="Will Lane"/>
    <s v="CR 1216"/>
    <n v="0.65"/>
    <n v="10"/>
    <n v="53979"/>
    <d v="2024-09-24T00:00:00"/>
    <m/>
    <m/>
    <m/>
    <m/>
    <m/>
    <m/>
    <m/>
  </r>
  <r>
    <n v="2"/>
    <x v="24"/>
    <s v="Hopkins County Fiscal Court"/>
    <s v="Judge Whitfield"/>
    <s v="Resurfacing/hazardous"/>
    <s v="Noble Lane"/>
    <s v="CR 1239"/>
    <n v="0.34"/>
    <n v="10"/>
    <n v="31243"/>
    <d v="2024-09-24T00:00:00"/>
    <m/>
    <m/>
    <m/>
    <m/>
    <m/>
    <m/>
    <m/>
  </r>
  <r>
    <n v="2"/>
    <x v="24"/>
    <s v="Hopkins County Fiscal Court"/>
    <s v="Judge Whitfield"/>
    <s v="Resurfacing/hazardous"/>
    <s v="Parkway Lane"/>
    <s v="CR 1164"/>
    <n v="0.16"/>
    <n v="10"/>
    <n v="11054"/>
    <d v="2024-09-24T00:00:00"/>
    <n v="567348"/>
    <m/>
    <m/>
    <n v="567348"/>
    <n v="0"/>
    <n v="567348"/>
    <m/>
  </r>
  <r>
    <n v="2"/>
    <x v="24"/>
    <s v="City of Dawson Springs"/>
    <s v="Mayor Sewell"/>
    <s v="Resurfacing"/>
    <s v="Mill Dam Road aka Park Road"/>
    <s v="CS 2065"/>
    <n v="0.246"/>
    <n v="10"/>
    <n v="30000"/>
    <d v="2024-10-10T00:00:00"/>
    <m/>
    <m/>
    <m/>
    <m/>
    <m/>
    <m/>
    <m/>
  </r>
  <r>
    <n v="2"/>
    <x v="24"/>
    <s v="City of Dawson Springs"/>
    <s v="Mayor Sewell"/>
    <s v="Resurfacing"/>
    <s v="Alley #9"/>
    <s v="CS 2091"/>
    <n v="7.5999999999999998E-2"/>
    <n v="10"/>
    <n v="9000"/>
    <d v="2024-10-10T00:00:00"/>
    <m/>
    <m/>
    <m/>
    <m/>
    <m/>
    <m/>
    <m/>
  </r>
  <r>
    <n v="2"/>
    <x v="24"/>
    <s v="City of Dawson Springs"/>
    <s v="Mayor Sewell"/>
    <s v="Resurfacing"/>
    <s v="Hubert Williams Rd"/>
    <s v="CS 2043"/>
    <n v="0.3"/>
    <n v="9"/>
    <n v="30000"/>
    <d v="2024-10-10T00:00:00"/>
    <m/>
    <m/>
    <m/>
    <m/>
    <m/>
    <m/>
    <m/>
  </r>
  <r>
    <n v="2"/>
    <x v="24"/>
    <s v="City of Dawson Springs"/>
    <s v="Mayor Sewell"/>
    <s v="Resurfacing"/>
    <s v="Fredrick Rd"/>
    <s v="CS 2040"/>
    <n v="0.625"/>
    <n v="9"/>
    <n v="60000"/>
    <d v="2024-10-10T00:00:00"/>
    <m/>
    <m/>
    <m/>
    <m/>
    <m/>
    <m/>
    <m/>
  </r>
  <r>
    <n v="2"/>
    <x v="24"/>
    <s v="City of Dawson Springs"/>
    <s v="Mayor Sewell"/>
    <s v="Resurfacing"/>
    <s v="Burris Road"/>
    <s v="CS 2025"/>
    <n v="7.5999999999999998E-2"/>
    <n v="9"/>
    <n v="6000"/>
    <d v="2024-10-10T00:00:00"/>
    <m/>
    <m/>
    <m/>
    <m/>
    <m/>
    <m/>
    <m/>
  </r>
  <r>
    <n v="2"/>
    <x v="24"/>
    <s v="City of Dawson Springs"/>
    <s v="Mayor Sewell"/>
    <s v="Resurfacing"/>
    <s v="S. Main St. "/>
    <s v="CS 2067"/>
    <n v="4.7E-2"/>
    <n v="0"/>
    <n v="12000"/>
    <d v="2024-10-10T00:00:00"/>
    <m/>
    <m/>
    <m/>
    <m/>
    <m/>
    <m/>
    <s v="Concrete"/>
  </r>
  <r>
    <n v="2"/>
    <x v="24"/>
    <s v="City of Dawson Springs"/>
    <s v="Mayor Sewell"/>
    <s v="Resurfacing"/>
    <s v="Walnut Grove Road"/>
    <s v="CS 1301"/>
    <n v="0.625"/>
    <n v="8"/>
    <n v="75000"/>
    <d v="2024-10-10T00:00:00"/>
    <m/>
    <m/>
    <m/>
    <m/>
    <m/>
    <m/>
    <m/>
  </r>
  <r>
    <n v="2"/>
    <x v="24"/>
    <s v="City of Dawson Springs"/>
    <s v="Mayor Sewell"/>
    <s v="Resurfacing"/>
    <s v="Messamore Rd"/>
    <s v="CS 2033"/>
    <n v="0.2"/>
    <n v="9"/>
    <n v="21000"/>
    <d v="2024-10-10T00:00:00"/>
    <m/>
    <m/>
    <m/>
    <m/>
    <m/>
    <m/>
    <m/>
  </r>
  <r>
    <n v="2"/>
    <x v="24"/>
    <s v="City of Dawson Springs"/>
    <s v="Mayor Sewell"/>
    <s v="Resurfacing"/>
    <s v="S. Parker Road"/>
    <s v="CS 2059"/>
    <n v="7.5999999999999998E-2"/>
    <n v="8"/>
    <n v="9000"/>
    <d v="2024-10-10T00:00:00"/>
    <m/>
    <m/>
    <m/>
    <m/>
    <m/>
    <m/>
    <m/>
  </r>
  <r>
    <n v="2"/>
    <x v="24"/>
    <s v="City of Dawson Springs"/>
    <s v="Mayor Sewell"/>
    <s v="Resurfacing"/>
    <s v="E. Ramsey"/>
    <s v="CS 2082"/>
    <n v="0.13"/>
    <n v="0"/>
    <n v="18000"/>
    <d v="2024-10-10T00:00:00"/>
    <m/>
    <m/>
    <m/>
    <m/>
    <m/>
    <m/>
    <s v="Concrete"/>
  </r>
  <r>
    <n v="2"/>
    <x v="24"/>
    <s v="City of Dawson Springs"/>
    <s v="Mayor Sewell"/>
    <s v="Resurfacing"/>
    <s v="Poplar St. "/>
    <s v="CS 2075"/>
    <n v="0.16"/>
    <n v="9"/>
    <n v="21000"/>
    <d v="2024-10-10T00:00:00"/>
    <m/>
    <m/>
    <m/>
    <m/>
    <m/>
    <m/>
    <m/>
  </r>
  <r>
    <n v="2"/>
    <x v="24"/>
    <s v="City of Dawson Springs"/>
    <s v="Mayor Sewell"/>
    <s v="Resurfacing"/>
    <s v="Mineral St."/>
    <s v="CS 2073"/>
    <n v="0.19"/>
    <n v="8"/>
    <n v="24000"/>
    <d v="2024-10-10T00:00:00"/>
    <m/>
    <m/>
    <m/>
    <m/>
    <m/>
    <m/>
    <m/>
  </r>
  <r>
    <n v="2"/>
    <x v="24"/>
    <s v="City of Dawson Springs"/>
    <s v="Mayor Sewell"/>
    <s v="Resurfacing"/>
    <s v="Walnut Street"/>
    <s v="CS 2001"/>
    <n v="0.1"/>
    <n v="8"/>
    <n v="12000"/>
    <d v="2024-10-10T00:00:00"/>
    <m/>
    <m/>
    <m/>
    <m/>
    <m/>
    <m/>
    <m/>
  </r>
  <r>
    <n v="2"/>
    <x v="24"/>
    <s v="City of Dawson Springs"/>
    <s v="Mayor Sewell"/>
    <s v="Resurfacing"/>
    <s v="Hall St. "/>
    <s v="CS 2089"/>
    <n v="0.05"/>
    <n v="9"/>
    <n v="6000"/>
    <d v="2024-10-10T00:00:00"/>
    <m/>
    <m/>
    <m/>
    <m/>
    <m/>
    <m/>
    <m/>
  </r>
  <r>
    <n v="2"/>
    <x v="24"/>
    <s v="City of Dawson Springs"/>
    <s v="Mayor Sewell"/>
    <s v="Resurfacing"/>
    <s v="E. Park Ave."/>
    <s v="CS 2051"/>
    <n v="0.22"/>
    <n v="8"/>
    <n v="27000"/>
    <d v="2024-10-10T00:00:00"/>
    <m/>
    <m/>
    <m/>
    <m/>
    <m/>
    <m/>
    <m/>
  </r>
  <r>
    <n v="2"/>
    <x v="24"/>
    <s v="City of Dawson Springs"/>
    <s v="Mayor Sewell"/>
    <s v="Resurfacing"/>
    <s v="Alley #2"/>
    <s v="CS 1263"/>
    <n v="7.5999999999999998E-2"/>
    <n v="9"/>
    <n v="9000"/>
    <d v="2024-10-10T00:00:00"/>
    <m/>
    <m/>
    <m/>
    <m/>
    <m/>
    <m/>
    <m/>
  </r>
  <r>
    <n v="2"/>
    <x v="24"/>
    <s v="City of Dawson Springs"/>
    <s v="Mayor Sewell"/>
    <s v="Resurfacing"/>
    <s v="W. Park Ave."/>
    <s v="CS 2051"/>
    <n v="0.11"/>
    <n v="8"/>
    <n v="12000"/>
    <d v="2024-10-10T00:00:00"/>
    <m/>
    <m/>
    <m/>
    <m/>
    <m/>
    <m/>
    <m/>
  </r>
  <r>
    <n v="2"/>
    <x v="24"/>
    <s v="City of Dawson Springs"/>
    <s v="Mayor Sewell"/>
    <s v="Resurfacing"/>
    <s v="N. River St. "/>
    <s v="CS 2070"/>
    <n v="0.15"/>
    <n v="8"/>
    <n v="18000"/>
    <d v="2024-10-10T00:00:00"/>
    <m/>
    <m/>
    <m/>
    <m/>
    <m/>
    <m/>
    <m/>
  </r>
  <r>
    <n v="2"/>
    <x v="24"/>
    <s v="City of Dawson Springs"/>
    <s v="Mayor Sewell"/>
    <s v="Resurfacing"/>
    <s v="Smith St."/>
    <s v="CS 2050"/>
    <n v="7.5999999999999998E-2"/>
    <n v="8"/>
    <n v="9000"/>
    <d v="2024-10-10T00:00:00"/>
    <m/>
    <m/>
    <m/>
    <m/>
    <m/>
    <m/>
    <m/>
  </r>
  <r>
    <n v="2"/>
    <x v="24"/>
    <s v="City of Dawson Springs"/>
    <s v="Mayor Sewell"/>
    <s v="Resurfacing"/>
    <s v="Gilmore Street"/>
    <s v="CS 2069"/>
    <n v="7.5999999999999998E-2"/>
    <n v="8"/>
    <n v="9000"/>
    <d v="2024-10-10T00:00:00"/>
    <m/>
    <m/>
    <m/>
    <m/>
    <m/>
    <m/>
    <m/>
  </r>
  <r>
    <n v="2"/>
    <x v="24"/>
    <s v="City of Dawson Springs"/>
    <s v="Mayor Sewell"/>
    <s v="Resurfacing"/>
    <s v="Hosick Ave"/>
    <s v="CS 2029"/>
    <n v="0.11"/>
    <n v="9"/>
    <n v="12000"/>
    <d v="2024-10-10T00:00:00"/>
    <m/>
    <m/>
    <m/>
    <m/>
    <m/>
    <m/>
    <m/>
  </r>
  <r>
    <n v="2"/>
    <x v="24"/>
    <s v="City of Dawson Springs"/>
    <s v="Mayor Sewell"/>
    <s v="Resurfacing"/>
    <s v="Orten Street"/>
    <s v="CS 2027"/>
    <n v="7.0000000000000007E-2"/>
    <n v="8"/>
    <n v="9000"/>
    <d v="2024-10-10T00:00:00"/>
    <m/>
    <m/>
    <m/>
    <m/>
    <m/>
    <m/>
    <m/>
  </r>
  <r>
    <n v="2"/>
    <x v="24"/>
    <s v="City of Dawson Springs"/>
    <s v="Mayor Sewell"/>
    <s v="Resurfacing"/>
    <s v="Burris aka S. River St."/>
    <s v="CS 2025"/>
    <n v="0.05"/>
    <n v="8"/>
    <n v="6000"/>
    <d v="2024-10-10T00:00:00"/>
    <m/>
    <m/>
    <m/>
    <m/>
    <m/>
    <m/>
    <m/>
  </r>
  <r>
    <n v="2"/>
    <x v="24"/>
    <s v="City of Dawson Springs"/>
    <s v="Mayor Sewell"/>
    <s v="Resurfacing"/>
    <s v="N. Main Street"/>
    <s v="CS 2013"/>
    <n v="0.19"/>
    <n v="8"/>
    <n v="33000"/>
    <d v="2024-10-10T00:00:00"/>
    <m/>
    <m/>
    <m/>
    <m/>
    <m/>
    <m/>
    <m/>
  </r>
  <r>
    <n v="2"/>
    <x v="24"/>
    <s v="City of Dawson Springs"/>
    <s v="Mayor Sewell"/>
    <s v="Resurfacing"/>
    <s v="Depot St."/>
    <s v="CS 2066"/>
    <n v="0.28000000000000003"/>
    <n v="0"/>
    <n v="27000"/>
    <d v="2024-10-10T00:00:00"/>
    <m/>
    <m/>
    <m/>
    <m/>
    <m/>
    <m/>
    <s v="Concrete"/>
  </r>
  <r>
    <n v="2"/>
    <x v="24"/>
    <s v="City of Dawson Springs"/>
    <s v="Mayor Sewell"/>
    <s v="Resurfacing"/>
    <s v="Hayes St."/>
    <s v="CS 2052"/>
    <n v="7.5999999999999998E-2"/>
    <n v="8"/>
    <n v="9000"/>
    <d v="2024-10-10T00:00:00"/>
    <m/>
    <m/>
    <m/>
    <m/>
    <m/>
    <m/>
    <m/>
  </r>
  <r>
    <n v="2"/>
    <x v="24"/>
    <s v="City of Dawson Springs"/>
    <s v="Mayor Sewell"/>
    <s v="Resurfacing"/>
    <s v="Mine Equipment Road"/>
    <s v="CS 2034"/>
    <n v="0.24"/>
    <n v="8"/>
    <n v="24000"/>
    <d v="2024-10-10T00:00:00"/>
    <n v="537000"/>
    <m/>
    <m/>
    <n v="537000"/>
    <n v="0"/>
    <n v="537000"/>
    <m/>
  </r>
  <r>
    <n v="2"/>
    <x v="24"/>
    <s v="City of Earlington"/>
    <s v="Mayor Jackson"/>
    <s v="Multiple"/>
    <s v="South Highland Avenue"/>
    <s v="CS 3033"/>
    <n v="0.4"/>
    <n v="10"/>
    <n v="105000"/>
    <d v="2024-09-25T00:00:00"/>
    <m/>
    <m/>
    <m/>
    <m/>
    <m/>
    <m/>
    <m/>
  </r>
  <r>
    <n v="2"/>
    <x v="24"/>
    <s v="City of Earlington"/>
    <s v="Mayor Jackson"/>
    <s v="Multiple"/>
    <s v="West Highland Park"/>
    <s v="CS 3039"/>
    <n v="0.38"/>
    <n v="10"/>
    <n v="89100"/>
    <d v="2024-09-25T00:00:00"/>
    <m/>
    <m/>
    <m/>
    <m/>
    <m/>
    <m/>
    <m/>
  </r>
  <r>
    <n v="2"/>
    <x v="24"/>
    <s v="City of Earlington"/>
    <s v="Mayor Jackson"/>
    <s v="Multiple"/>
    <s v="Woodlawn Avenue"/>
    <s v="CS 3038"/>
    <n v="0.4"/>
    <n v="10"/>
    <n v="105000"/>
    <d v="2024-09-25T00:00:00"/>
    <m/>
    <m/>
    <m/>
    <m/>
    <m/>
    <m/>
    <m/>
  </r>
  <r>
    <n v="2"/>
    <x v="24"/>
    <s v="City of Earlington"/>
    <s v="Mayor Jackson"/>
    <s v="Multiple"/>
    <s v="Sadler Avenue"/>
    <s v="CS 3063"/>
    <n v="0.2"/>
    <n v="10"/>
    <n v="52500"/>
    <d v="2024-09-25T00:00:00"/>
    <n v="351600"/>
    <m/>
    <m/>
    <n v="351600"/>
    <n v="0"/>
    <n v="351600"/>
    <m/>
  </r>
  <r>
    <n v="2"/>
    <x v="24"/>
    <s v="City of Hanson"/>
    <s v="Mayor Epley"/>
    <s v="Multiple"/>
    <s v="Compton Road"/>
    <s v="CR 1088"/>
    <n v="0.28499999999999998"/>
    <n v="9"/>
    <n v="57600"/>
    <d v="2024-10-10T00:00:00"/>
    <n v="57600"/>
    <m/>
    <m/>
    <n v="57600"/>
    <n v="0"/>
    <n v="57600"/>
    <m/>
  </r>
  <r>
    <n v="2"/>
    <x v="24"/>
    <s v="City of Morton's Gap"/>
    <s v="Mayor Phelps"/>
    <s v="Multiple"/>
    <s v="Plum Street"/>
    <s v="CS 5007"/>
    <n v="0.25"/>
    <n v="10"/>
    <n v="31250"/>
    <d v="2024-10-15T00:00:00"/>
    <m/>
    <m/>
    <m/>
    <m/>
    <m/>
    <m/>
    <m/>
  </r>
  <r>
    <n v="2"/>
    <x v="24"/>
    <s v="City of Morton's Gap"/>
    <s v="Mayor Phelps"/>
    <s v="Multiple"/>
    <s v="East Hill Street"/>
    <s v="CS 5022"/>
    <n v="0.18"/>
    <n v="10"/>
    <n v="21875"/>
    <d v="2024-10-15T00:00:00"/>
    <m/>
    <m/>
    <m/>
    <m/>
    <m/>
    <m/>
    <m/>
  </r>
  <r>
    <n v="2"/>
    <x v="24"/>
    <s v="City of Morton's Gap"/>
    <s v="Mayor Phelps"/>
    <s v="Multiple"/>
    <s v="Crooked Street"/>
    <s v="CS 5016"/>
    <n v="0.28999999999999998"/>
    <n v="9"/>
    <n v="34375"/>
    <d v="2024-10-15T00:00:00"/>
    <m/>
    <m/>
    <m/>
    <m/>
    <m/>
    <m/>
    <m/>
  </r>
  <r>
    <n v="2"/>
    <x v="24"/>
    <s v="City of Morton's Gap"/>
    <s v="Mayor Phelps"/>
    <s v="Multiple"/>
    <s v="Flat Creek Street"/>
    <s v="CS 5013"/>
    <n v="0.35"/>
    <n v="9"/>
    <n v="40625"/>
    <d v="2024-10-15T00:00:00"/>
    <m/>
    <m/>
    <m/>
    <m/>
    <m/>
    <m/>
    <m/>
  </r>
  <r>
    <n v="2"/>
    <x v="24"/>
    <s v="City of Morton's Gap"/>
    <s v="Mayor Phelps"/>
    <s v="Multiple"/>
    <s v="South Church Street"/>
    <s v="CS 5005"/>
    <n v="0.19"/>
    <n v="9"/>
    <n v="18750"/>
    <d v="2024-10-15T00:00:00"/>
    <m/>
    <m/>
    <m/>
    <m/>
    <m/>
    <m/>
    <m/>
  </r>
  <r>
    <n v="2"/>
    <x v="24"/>
    <s v="City of Morton's Gap"/>
    <s v="Mayor Phelps"/>
    <s v="Multiple"/>
    <s v="North Church Street"/>
    <s v="CS 5029"/>
    <n v="0.17"/>
    <n v="9"/>
    <n v="28125"/>
    <d v="2024-10-15T00:00:00"/>
    <m/>
    <m/>
    <m/>
    <m/>
    <m/>
    <m/>
    <m/>
  </r>
  <r>
    <n v="2"/>
    <x v="24"/>
    <s v="City of Morton's Gap"/>
    <s v="Mayor Phelps"/>
    <s v="Multiple"/>
    <s v="Frank Stafford Blvd."/>
    <s v="CS 5000"/>
    <n v="0.27"/>
    <n v="10"/>
    <n v="31250"/>
    <d v="2024-10-15T00:00:00"/>
    <m/>
    <m/>
    <m/>
    <m/>
    <m/>
    <m/>
    <m/>
  </r>
  <r>
    <n v="2"/>
    <x v="24"/>
    <s v="City of Morton's Gap"/>
    <s v="Mayor Phelps"/>
    <s v="Multiple"/>
    <s v="North Shop Street"/>
    <s v="CS 5006"/>
    <n v="0.13"/>
    <n v="9"/>
    <n v="15625"/>
    <d v="2024-10-15T00:00:00"/>
    <m/>
    <m/>
    <m/>
    <m/>
    <m/>
    <m/>
    <m/>
  </r>
  <r>
    <n v="2"/>
    <x v="24"/>
    <s v="City of Morton's Gap"/>
    <s v="Mayor Phelps"/>
    <s v="Multiple"/>
    <s v="West Morton Street"/>
    <s v="CS 5009"/>
    <n v="0.13"/>
    <n v="9"/>
    <n v="18750"/>
    <d v="2024-10-15T00:00:00"/>
    <n v="240625"/>
    <m/>
    <m/>
    <n v="240625"/>
    <n v="0"/>
    <n v="240625"/>
    <m/>
  </r>
  <r>
    <n v="2"/>
    <x v="25"/>
    <m/>
    <m/>
    <m/>
    <m/>
    <m/>
    <m/>
    <m/>
    <m/>
    <m/>
    <m/>
    <n v="631224"/>
    <m/>
    <m/>
    <m/>
    <m/>
    <m/>
  </r>
  <r>
    <n v="2"/>
    <x v="26"/>
    <s v="McLean County Fiscal Court"/>
    <s v="Judge Dame"/>
    <s v="Multiple"/>
    <s v="Hicks Road"/>
    <s v="CR 1006"/>
    <n v="2.1930000000000001"/>
    <n v="10"/>
    <n v="140272"/>
    <d v="2024-09-25T00:00:00"/>
    <m/>
    <m/>
    <m/>
    <m/>
    <m/>
    <m/>
    <m/>
  </r>
  <r>
    <n v="2"/>
    <x v="26"/>
    <s v="McLean County Fiscal Court"/>
    <s v="Judge Dame"/>
    <s v="Multiple"/>
    <s v="Whitmer Road"/>
    <s v="CR 1226"/>
    <n v="0.75"/>
    <n v="10"/>
    <n v="48218.5"/>
    <d v="2024-09-25T00:00:00"/>
    <m/>
    <m/>
    <m/>
    <m/>
    <m/>
    <m/>
    <m/>
  </r>
  <r>
    <n v="2"/>
    <x v="26"/>
    <s v="McLean County Fiscal Court"/>
    <s v="Judge Dame"/>
    <s v="Multiple"/>
    <s v="Millport Road"/>
    <s v="CR 1056"/>
    <n v="0.67100000000000004"/>
    <n v="10"/>
    <n v="59177.25"/>
    <d v="2024-09-25T00:00:00"/>
    <m/>
    <m/>
    <m/>
    <m/>
    <m/>
    <m/>
    <m/>
  </r>
  <r>
    <n v="2"/>
    <x v="26"/>
    <s v="McLean County Fiscal Court"/>
    <s v="Judge Dame"/>
    <s v="Multiple"/>
    <s v="Basil Young Road"/>
    <s v="CR 1307"/>
    <n v="1.8080000000000001"/>
    <n v="8"/>
    <n v="116162.75"/>
    <d v="2024-09-25T00:00:00"/>
    <m/>
    <m/>
    <m/>
    <m/>
    <m/>
    <m/>
    <m/>
  </r>
  <r>
    <n v="2"/>
    <x v="26"/>
    <s v="McLean County Fiscal Court"/>
    <s v="Judge Dame"/>
    <s v="Multiple"/>
    <s v="Hickory Hills Drive"/>
    <s v="CR 1044B"/>
    <n v="0.40799999999999997"/>
    <n v="10"/>
    <n v="30684.5"/>
    <d v="2024-09-25T00:00:00"/>
    <m/>
    <m/>
    <m/>
    <m/>
    <m/>
    <m/>
    <m/>
  </r>
  <r>
    <n v="2"/>
    <x v="26"/>
    <s v="McLean County Fiscal Court"/>
    <s v="Judge Dame"/>
    <s v="Multiple"/>
    <s v="Reeves Road"/>
    <s v="CR 1021"/>
    <n v="0.63500000000000001"/>
    <n v="8"/>
    <n v="41643.25"/>
    <d v="2024-09-25T00:00:00"/>
    <m/>
    <m/>
    <m/>
    <m/>
    <m/>
    <m/>
    <m/>
  </r>
  <r>
    <n v="2"/>
    <x v="26"/>
    <s v="McLean County Fiscal Court"/>
    <s v="Judge Dame"/>
    <s v="Multiple"/>
    <s v="Jim Porter Lane"/>
    <s v="CR 1332"/>
    <n v="0.98699999999999999"/>
    <n v="9"/>
    <n v="61369"/>
    <d v="2024-09-25T00:00:00"/>
    <m/>
    <m/>
    <m/>
    <m/>
    <m/>
    <m/>
    <m/>
  </r>
  <r>
    <n v="2"/>
    <x v="26"/>
    <s v="McLean County Fiscal Court"/>
    <s v="Judge Dame"/>
    <s v="Multiple"/>
    <s v="Nuchols/Old Buck Creek Road"/>
    <s v="CR 1009"/>
    <n v="1.4079999999999999"/>
    <n v="10"/>
    <n v="92053.5"/>
    <d v="2024-09-25T00:00:00"/>
    <m/>
    <m/>
    <m/>
    <m/>
    <m/>
    <m/>
    <m/>
  </r>
  <r>
    <n v="2"/>
    <x v="26"/>
    <s v="McLean County Fiscal Court"/>
    <s v="Judge Dame"/>
    <s v="Multiple"/>
    <s v="Hosea Brown Lane"/>
    <s v="CR1027"/>
    <n v="0.22600000000000001"/>
    <n v="10"/>
    <n v="21917.5"/>
    <d v="2024-09-25T00:00:00"/>
    <m/>
    <m/>
    <m/>
    <m/>
    <m/>
    <m/>
    <m/>
  </r>
  <r>
    <n v="2"/>
    <x v="26"/>
    <s v="McLean County Fiscal Court"/>
    <s v="Judge Dame"/>
    <s v="Multiple"/>
    <s v="Albin Street"/>
    <s v="CR 1135B"/>
    <n v="0.19400000000000001"/>
    <n v="8"/>
    <n v="13150.5"/>
    <d v="2024-09-25T00:00:00"/>
    <m/>
    <m/>
    <m/>
    <m/>
    <m/>
    <m/>
    <m/>
  </r>
  <r>
    <n v="2"/>
    <x v="26"/>
    <s v="McLean County Fiscal Court"/>
    <s v="Judge Dame"/>
    <s v="Multiple"/>
    <s v="Reynolds Lane"/>
    <s v="CR 1135C"/>
    <n v="9.4E-2"/>
    <n v="9"/>
    <n v="6575.25"/>
    <d v="2024-09-25T00:00:00"/>
    <n v="631224"/>
    <m/>
    <m/>
    <n v="631224"/>
    <n v="0"/>
    <n v="631224"/>
    <m/>
  </r>
  <r>
    <n v="2"/>
    <x v="27"/>
    <m/>
    <m/>
    <m/>
    <m/>
    <m/>
    <m/>
    <m/>
    <m/>
    <m/>
    <m/>
    <n v="2475709.77"/>
    <m/>
    <m/>
    <m/>
    <m/>
    <m/>
  </r>
  <r>
    <n v="2"/>
    <x v="27"/>
    <s v="City of Central City"/>
    <s v="Mayor Armour"/>
    <s v="Resurfacing/hazardous"/>
    <s v="Sandusky St."/>
    <s v="CS 2075"/>
    <n v="0.11"/>
    <n v="8"/>
    <n v="30000"/>
    <d v="2024-10-14T00:00:00"/>
    <m/>
    <m/>
    <m/>
    <m/>
    <m/>
    <m/>
    <m/>
  </r>
  <r>
    <n v="2"/>
    <x v="27"/>
    <s v="City of Central City"/>
    <s v="Mayor Armour"/>
    <s v="Resurfacing/hazardous"/>
    <s v="Park Street"/>
    <s v="CS 2121"/>
    <n v="0.66800000000000004"/>
    <n v="10"/>
    <n v="40000"/>
    <d v="2024-10-14T00:00:00"/>
    <m/>
    <m/>
    <m/>
    <m/>
    <m/>
    <m/>
    <m/>
  </r>
  <r>
    <n v="2"/>
    <x v="27"/>
    <s v="City of Central City"/>
    <s v="Mayor Armour"/>
    <s v="Resurfacing/hazardous"/>
    <s v="Reynolds Street"/>
    <s v="CS 2004"/>
    <n v="0.54200000000000004"/>
    <n v="9"/>
    <n v="30000"/>
    <d v="2024-10-14T00:00:00"/>
    <m/>
    <m/>
    <m/>
    <m/>
    <m/>
    <m/>
    <m/>
  </r>
  <r>
    <n v="2"/>
    <x v="27"/>
    <s v="City of Central City"/>
    <s v="Mayor Armour"/>
    <s v="Resurfacing/hazardous"/>
    <s v="Keith Nunley Way(Alley #2)"/>
    <s v="CS 2128"/>
    <n v="7.2999999999999995E-2"/>
    <n v="10"/>
    <n v="20000"/>
    <d v="2024-10-14T00:00:00"/>
    <n v="120000"/>
    <m/>
    <m/>
    <n v="120000"/>
    <n v="0"/>
    <n v="120000"/>
    <m/>
  </r>
  <r>
    <n v="2"/>
    <x v="27"/>
    <s v="City of Greenville"/>
    <s v="Mayor Dearmond"/>
    <s v="Resurfacing/hazardous"/>
    <s v="Country Lane Drive"/>
    <s v="CS 1069"/>
    <n v="0.39"/>
    <n v="9"/>
    <n v="60633.75"/>
    <d v="2024-10-15T00:00:00"/>
    <m/>
    <m/>
    <m/>
    <m/>
    <m/>
    <m/>
    <m/>
  </r>
  <r>
    <n v="2"/>
    <x v="27"/>
    <s v="City of Greenville"/>
    <s v="Mayor Dearmond"/>
    <s v="Resurfacing/hazardous"/>
    <s v="Kennedy Brasher Road"/>
    <s v="CS 1070"/>
    <n v="0.56999999999999995"/>
    <n v="8"/>
    <n v="68543.5"/>
    <d v="2024-10-15T00:00:00"/>
    <m/>
    <m/>
    <m/>
    <m/>
    <m/>
    <m/>
    <m/>
  </r>
  <r>
    <n v="2"/>
    <x v="27"/>
    <s v="City of Greenville"/>
    <s v="Mayor Dearmond"/>
    <s v="Resurfacing/hazardous"/>
    <s v="Trowbridge St."/>
    <s v="CS 1018"/>
    <n v="0.2"/>
    <n v="8"/>
    <n v="34348.269999999997"/>
    <d v="2024-10-15T00:00:00"/>
    <m/>
    <m/>
    <m/>
    <m/>
    <m/>
    <m/>
    <m/>
  </r>
  <r>
    <n v="2"/>
    <x v="27"/>
    <s v="City of Greenville"/>
    <s v="Mayor Dearmond"/>
    <s v="Resurfacing/hazardous"/>
    <s v="Robinwood Drive"/>
    <s v="CS 1071"/>
    <n v="0.14000000000000001"/>
    <n v="9"/>
    <n v="18453.75"/>
    <d v="2024-10-15T00:00:00"/>
    <m/>
    <m/>
    <m/>
    <m/>
    <m/>
    <m/>
    <m/>
  </r>
  <r>
    <n v="2"/>
    <x v="27"/>
    <s v="City of Greenville"/>
    <s v="Mayor Dearmond"/>
    <s v="Resurfacing/hazardous"/>
    <s v="Evans Street"/>
    <s v="CS 1088"/>
    <n v="0.1"/>
    <n v="8"/>
    <n v="12545"/>
    <d v="2024-10-15T00:00:00"/>
    <m/>
    <m/>
    <m/>
    <m/>
    <m/>
    <m/>
    <m/>
  </r>
  <r>
    <n v="2"/>
    <x v="27"/>
    <s v="City of Greenville"/>
    <s v="Mayor Dearmond"/>
    <s v="Resurfacing/hazardous"/>
    <s v="Birch Street"/>
    <s v="CS 1067"/>
    <n v="0.26"/>
    <n v="10"/>
    <n v="26362.5"/>
    <d v="2024-10-15T00:00:00"/>
    <m/>
    <m/>
    <m/>
    <m/>
    <m/>
    <m/>
    <m/>
  </r>
  <r>
    <n v="2"/>
    <x v="27"/>
    <s v="City of Greenville"/>
    <s v="Mayor Dearmond"/>
    <s v="Resurfacing/hazardous"/>
    <s v="Fairview Street"/>
    <s v="CS 1026"/>
    <n v="0.17"/>
    <n v="9"/>
    <n v="18453.75"/>
    <d v="2024-10-15T00:00:00"/>
    <m/>
    <m/>
    <m/>
    <m/>
    <m/>
    <m/>
    <m/>
  </r>
  <r>
    <n v="2"/>
    <x v="27"/>
    <s v="City of Greenville"/>
    <s v="Mayor Dearmond"/>
    <s v="Resurfacing/hazardous"/>
    <s v="Crittenden Drive"/>
    <s v="CS 1082"/>
    <n v="0.45"/>
    <n v="8"/>
    <n v="77906.25"/>
    <d v="2024-10-15T00:00:00"/>
    <n v="317246.77"/>
    <m/>
    <m/>
    <n v="317246.77"/>
    <n v="0"/>
    <n v="317246.77"/>
    <m/>
  </r>
  <r>
    <n v="2"/>
    <x v="27"/>
    <s v="City of Powderly"/>
    <s v="Mayor Bard"/>
    <s v="Resurfacing/patch"/>
    <s v="Willis Drive"/>
    <s v="CS 3011"/>
    <n v="0.32600000000000001"/>
    <n v="9"/>
    <n v="33283"/>
    <d v="2024-10-01T00:00:00"/>
    <n v="33283"/>
    <m/>
    <m/>
    <n v="25500"/>
    <n v="7783"/>
    <n v="33283"/>
    <m/>
  </r>
  <r>
    <n v="2"/>
    <x v="27"/>
    <s v="Muhlenberg County Fiscal Court"/>
    <s v="Judge McGehee"/>
    <s v="Multiple"/>
    <s v="Hazel Creek Road"/>
    <s v="089CR 1193"/>
    <n v="2.0859999999999999"/>
    <n v="10"/>
    <n v="213840"/>
    <d v="2024-09-26T00:00:00"/>
    <m/>
    <m/>
    <m/>
    <m/>
    <m/>
    <m/>
    <m/>
  </r>
  <r>
    <n v="2"/>
    <x v="27"/>
    <s v="Muhlenberg County Fiscal Court"/>
    <s v="Judge McGehee"/>
    <s v="Multiple"/>
    <s v="Friendship Road"/>
    <s v="089CR 1245"/>
    <n v="3.4180000000000001"/>
    <n v="10"/>
    <n v="320760"/>
    <d v="2024-09-26T00:00:00"/>
    <m/>
    <m/>
    <m/>
    <m/>
    <m/>
    <m/>
    <m/>
  </r>
  <r>
    <n v="2"/>
    <x v="27"/>
    <s v="Muhlenberg County Fiscal Court"/>
    <s v="Judge McGehee"/>
    <s v="Multiple"/>
    <s v="Ridge Road "/>
    <s v="089CR 1412"/>
    <n v="2.9820000000000002"/>
    <n v="10"/>
    <n v="247860"/>
    <d v="2024-09-26T00:00:00"/>
    <m/>
    <m/>
    <m/>
    <m/>
    <m/>
    <m/>
    <m/>
  </r>
  <r>
    <n v="2"/>
    <x v="27"/>
    <s v="Muhlenberg County Fiscal Court"/>
    <s v="Judge McGehee"/>
    <s v="Multiple"/>
    <s v="Carter Creek Road"/>
    <s v="089CR 1243"/>
    <n v="3.141"/>
    <n v="9"/>
    <n v="301320"/>
    <d v="2024-09-26T00:00:00"/>
    <m/>
    <m/>
    <m/>
    <m/>
    <m/>
    <m/>
    <m/>
  </r>
  <r>
    <n v="2"/>
    <x v="27"/>
    <s v="Muhlenberg County Fiscal Court"/>
    <s v="Judge McGehee"/>
    <s v="Multiple"/>
    <s v="Stringtown Road"/>
    <s v="089CR 1375"/>
    <n v="1.4339999999999999"/>
    <n v="9"/>
    <n v="126360"/>
    <d v="2024-09-26T00:00:00"/>
    <m/>
    <m/>
    <m/>
    <m/>
    <m/>
    <m/>
    <m/>
  </r>
  <r>
    <n v="2"/>
    <x v="27"/>
    <s v="Muhlenberg County Fiscal Court"/>
    <s v="Judge McGehee"/>
    <s v="Multiple"/>
    <s v="Douglas Road"/>
    <s v="089CR 1131"/>
    <n v="2.8839999999999999"/>
    <n v="9"/>
    <n v="267300"/>
    <d v="2024-09-26T00:00:00"/>
    <m/>
    <m/>
    <m/>
    <m/>
    <m/>
    <m/>
    <m/>
  </r>
  <r>
    <n v="2"/>
    <x v="27"/>
    <s v="Muhlenberg County Fiscal Court"/>
    <s v="Judge McGehee"/>
    <s v="Multiple"/>
    <s v="Bards Hill Road"/>
    <s v="089CR 1301"/>
    <n v="4.6239999999999997"/>
    <n v="8"/>
    <n v="396520"/>
    <d v="2024-09-26T00:00:00"/>
    <m/>
    <m/>
    <m/>
    <m/>
    <m/>
    <m/>
    <m/>
  </r>
  <r>
    <n v="2"/>
    <x v="27"/>
    <s v="Muhlenberg County Fiscal Court"/>
    <s v="Judge McGehee"/>
    <s v="Multiple"/>
    <s v="Lynn City Road"/>
    <s v="089CR 1371"/>
    <n v="1.6639999999999999"/>
    <n v="8"/>
    <n v="131220"/>
    <d v="2024-09-26T00:00:00"/>
    <n v="2005180"/>
    <m/>
    <m/>
    <n v="2005180"/>
    <n v="0"/>
    <m/>
    <m/>
  </r>
  <r>
    <n v="2"/>
    <x v="28"/>
    <m/>
    <m/>
    <m/>
    <m/>
    <m/>
    <m/>
    <m/>
    <m/>
    <m/>
    <m/>
    <n v="755020.75"/>
    <m/>
    <m/>
    <m/>
    <m/>
    <m/>
  </r>
  <r>
    <n v="2"/>
    <x v="28"/>
    <s v="City of Hartford"/>
    <s v="Mayor Chinn"/>
    <s v="Resurfacing/hazardous"/>
    <s v="Carlisle Street"/>
    <s v="CS 1023"/>
    <n v="0.315"/>
    <n v="9"/>
    <n v="55000"/>
    <d v="2024-10-14T00:00:00"/>
    <m/>
    <m/>
    <m/>
    <m/>
    <m/>
    <m/>
    <m/>
  </r>
  <r>
    <n v="2"/>
    <x v="28"/>
    <s v="City of Hartford"/>
    <s v="Mayor Chinn"/>
    <s v="Resurfacing/hazardous"/>
    <s v="Embry Woods"/>
    <s v="CS 1078"/>
    <n v="0.53100000000000003"/>
    <n v="8"/>
    <n v="75000"/>
    <d v="2024-10-14T00:00:00"/>
    <m/>
    <m/>
    <m/>
    <m/>
    <m/>
    <m/>
    <m/>
  </r>
  <r>
    <n v="2"/>
    <x v="28"/>
    <s v="City of Hartford"/>
    <s v="Mayor Chinn"/>
    <s v="Resurfacing/hazardous"/>
    <s v="Grandview Drive "/>
    <s v="CS 1033"/>
    <n v="0.28000000000000003"/>
    <n v="8"/>
    <n v="45000"/>
    <d v="2024-10-14T00:00:00"/>
    <m/>
    <m/>
    <m/>
    <m/>
    <m/>
    <m/>
    <m/>
  </r>
  <r>
    <n v="2"/>
    <x v="28"/>
    <s v="City of Hartford"/>
    <s v="Mayor Chinn"/>
    <s v="Resurfacing/hazardous"/>
    <s v="Western Avenue"/>
    <s v="CS 1049"/>
    <n v="0.23400000000000001"/>
    <n v="8"/>
    <n v="40000"/>
    <d v="2024-10-14T00:00:00"/>
    <n v="215000"/>
    <m/>
    <m/>
    <n v="215000"/>
    <n v="0"/>
    <n v="215000"/>
    <m/>
  </r>
  <r>
    <n v="2"/>
    <x v="28"/>
    <s v="Ohio County Fiscal Court"/>
    <s v="Judge Johnston"/>
    <s v="Hazardous"/>
    <s v="Beda Road"/>
    <s v="CR 1379"/>
    <n v="3.1880000000000002"/>
    <n v="10"/>
    <n v="302409.25"/>
    <d v="2024-09-25T00:00:00"/>
    <n v="302409.25"/>
    <m/>
    <m/>
    <n v="302409.25"/>
    <n v="0"/>
    <n v="302409.25"/>
    <m/>
  </r>
  <r>
    <n v="2"/>
    <x v="28"/>
    <s v="Ohio County Fiscal Court"/>
    <s v="Judge Johnston"/>
    <s v="Hazardous"/>
    <s v="Raymond Curry Road"/>
    <s v="CR 1399"/>
    <n v="0.90100000000000002"/>
    <n v="10"/>
    <n v="108854.5"/>
    <d v="2024-09-26T00:00:00"/>
    <m/>
    <m/>
    <m/>
    <m/>
    <m/>
    <m/>
    <m/>
  </r>
  <r>
    <n v="2"/>
    <x v="28"/>
    <s v="Ohio County Fiscal Court"/>
    <s v="Judge Johnston"/>
    <s v="Hazardous"/>
    <s v="Kronos Loop"/>
    <s v="CR 1298"/>
    <n v="0.40699999999999997"/>
    <n v="10"/>
    <n v="28557"/>
    <d v="2024-09-26T00:00:00"/>
    <m/>
    <m/>
    <m/>
    <m/>
    <m/>
    <m/>
    <m/>
  </r>
  <r>
    <n v="2"/>
    <x v="28"/>
    <s v="Ohio County Fiscal Court"/>
    <s v="Judge Johnston"/>
    <s v="Hazardous"/>
    <s v="Yeaman Road"/>
    <s v="CR 1018"/>
    <n v="1.1739999999999999"/>
    <n v="10"/>
    <n v="100200"/>
    <d v="2024-09-26T00:00:00"/>
    <n v="237611.5"/>
    <m/>
    <m/>
    <n v="288241.5"/>
    <n v="0"/>
    <n v="237611.5"/>
    <m/>
  </r>
  <r>
    <n v="2"/>
    <x v="29"/>
    <m/>
    <m/>
    <m/>
    <m/>
    <m/>
    <m/>
    <m/>
    <m/>
    <m/>
    <m/>
    <n v="651280"/>
    <m/>
    <m/>
    <m/>
    <m/>
    <m/>
  </r>
  <r>
    <n v="2"/>
    <x v="30"/>
    <s v="City of Morganfield"/>
    <s v="Mayor Greenwell"/>
    <s v="Resurfacing"/>
    <s v="Whitaker Way"/>
    <s v="CS 1000"/>
    <n v="0.52"/>
    <n v="8"/>
    <n v="115875"/>
    <d v="2024-10-11T00:00:00"/>
    <m/>
    <m/>
    <m/>
    <m/>
    <m/>
    <m/>
    <m/>
  </r>
  <r>
    <n v="2"/>
    <x v="30"/>
    <s v="City of Morganfield"/>
    <s v="Mayor Greenwell"/>
    <s v="Resurfacing"/>
    <s v="East &amp; West Morton Street"/>
    <s v="CS 1031/1030"/>
    <n v="0.62"/>
    <n v="0"/>
    <n v="79825"/>
    <d v="2024-10-11T00:00:00"/>
    <m/>
    <m/>
    <m/>
    <m/>
    <m/>
    <m/>
    <s v="Concrete"/>
  </r>
  <r>
    <n v="2"/>
    <x v="30"/>
    <s v="City of Morganfield"/>
    <s v="Mayor Greenwell"/>
    <s v="Resurfacing"/>
    <s v="Webster Street"/>
    <s v="CS 1087"/>
    <n v="0.72"/>
    <n v="9"/>
    <n v="86906"/>
    <d v="2024-10-11T00:00:00"/>
    <m/>
    <m/>
    <m/>
    <m/>
    <m/>
    <m/>
    <m/>
  </r>
  <r>
    <n v="2"/>
    <x v="30"/>
    <s v="City of Morganfield"/>
    <s v="Mayor Greenwell"/>
    <s v="Resurfacing"/>
    <s v="Allen Lane "/>
    <s v="CS 1091"/>
    <n v="0.248"/>
    <n v="8"/>
    <n v="21244"/>
    <d v="2024-10-11T00:00:00"/>
    <n v="303850"/>
    <m/>
    <m/>
    <n v="303850"/>
    <n v="0"/>
    <n v="303850"/>
    <m/>
  </r>
  <r>
    <n v="2"/>
    <x v="30"/>
    <s v="City of Waverly"/>
    <s v="Mayor Payne"/>
    <s v="Resurfacing"/>
    <s v="S. Mill St"/>
    <s v="CS 4006"/>
    <n v="0.23"/>
    <n v="8"/>
    <n v="18920"/>
    <d v="2004-10-04T00:00:00"/>
    <m/>
    <m/>
    <m/>
    <m/>
    <m/>
    <m/>
    <m/>
  </r>
  <r>
    <n v="2"/>
    <x v="30"/>
    <s v="City of Waverly"/>
    <s v="Mayor Payne"/>
    <s v="Resurfacing"/>
    <s v="W. Depot St."/>
    <s v="CS 4008"/>
    <n v="0.14000000000000001"/>
    <n v="8"/>
    <n v="8300"/>
    <d v="2004-10-04T00:00:00"/>
    <m/>
    <m/>
    <m/>
    <m/>
    <m/>
    <m/>
    <m/>
  </r>
  <r>
    <n v="2"/>
    <x v="30"/>
    <s v="City of Waverly"/>
    <s v="Mayor Payne"/>
    <s v="Resurfacing"/>
    <s v="W. Mary Anne St."/>
    <s v="CS  4005"/>
    <n v="0.13200000000000001"/>
    <n v="8"/>
    <n v="14000"/>
    <d v="2004-10-04T00:00:00"/>
    <m/>
    <m/>
    <m/>
    <m/>
    <m/>
    <m/>
    <m/>
  </r>
  <r>
    <n v="2"/>
    <x v="30"/>
    <s v="City of Waverly"/>
    <s v="Mayor Payne"/>
    <s v="Resurfacing"/>
    <s v="W. Kelly St. "/>
    <s v="CS 4007"/>
    <n v="0.14199999999999999"/>
    <n v="8"/>
    <n v="13530"/>
    <d v="2004-10-04T00:00:00"/>
    <m/>
    <m/>
    <m/>
    <m/>
    <m/>
    <m/>
    <m/>
  </r>
  <r>
    <n v="2"/>
    <x v="30"/>
    <s v="City of Waverly"/>
    <s v="Mayor Payne"/>
    <s v="Resurfacing"/>
    <s v="W. Johnson St. "/>
    <s v="CS 4002"/>
    <n v="0.12"/>
    <n v="8"/>
    <n v="11000"/>
    <d v="2004-10-04T00:00:00"/>
    <m/>
    <m/>
    <m/>
    <m/>
    <m/>
    <m/>
    <m/>
  </r>
  <r>
    <n v="2"/>
    <x v="30"/>
    <s v="City of Waverly"/>
    <s v="Mayor Payne"/>
    <s v="Resurfacing"/>
    <s v="N. Church St. "/>
    <s v="CS 4004"/>
    <n v="0.2"/>
    <n v="8"/>
    <n v="18040"/>
    <d v="2004-10-04T00:00:00"/>
    <m/>
    <m/>
    <m/>
    <m/>
    <m/>
    <m/>
    <m/>
  </r>
  <r>
    <n v="2"/>
    <x v="30"/>
    <s v="City of Waverly"/>
    <s v="Mayor Payne"/>
    <s v="Resurfacing"/>
    <s v="E. Union St. "/>
    <s v="CS 4002"/>
    <n v="0.28000000000000003"/>
    <n v="8"/>
    <n v="23540"/>
    <d v="2004-10-04T00:00:00"/>
    <m/>
    <m/>
    <m/>
    <m/>
    <m/>
    <m/>
    <m/>
  </r>
  <r>
    <n v="2"/>
    <x v="30"/>
    <s v="City of Waverly"/>
    <s v="Mayor Payne"/>
    <s v="Resurfacing"/>
    <s v="E. Main St. "/>
    <s v="CS 4001"/>
    <n v="0.27"/>
    <n v="8"/>
    <n v="26000"/>
    <d v="2004-10-04T00:00:00"/>
    <n v="133330"/>
    <m/>
    <m/>
    <n v="133330"/>
    <n v="0"/>
    <n v="133330"/>
    <m/>
  </r>
  <r>
    <n v="2"/>
    <x v="30"/>
    <s v="City of Uniontown "/>
    <s v="Mayor Tapp"/>
    <s v="Resurfacing"/>
    <s v="2nd Street"/>
    <s v="CS 3013"/>
    <n v="0.50600000000000001"/>
    <n v="9"/>
    <n v="93500"/>
    <d v="2024-10-11T00:00:00"/>
    <m/>
    <m/>
    <m/>
    <m/>
    <m/>
    <m/>
    <m/>
  </r>
  <r>
    <n v="2"/>
    <x v="30"/>
    <s v="City of Uniontown "/>
    <s v="Mayor Tapp"/>
    <s v="Resurfacing"/>
    <s v="Sigsbee St."/>
    <s v="CS 3019"/>
    <n v="0.57499999999999996"/>
    <n v="8"/>
    <n v="51500"/>
    <d v="2024-10-11T00:00:00"/>
    <m/>
    <m/>
    <m/>
    <m/>
    <m/>
    <m/>
    <m/>
  </r>
  <r>
    <n v="2"/>
    <x v="30"/>
    <s v="City of Uniontown "/>
    <s v="Mayor Tapp"/>
    <s v="Resurfacing"/>
    <s v="Madison St. "/>
    <s v="CS 3011"/>
    <n v="0.19400000000000001"/>
    <n v="8"/>
    <n v="18500"/>
    <d v="2024-10-11T00:00:00"/>
    <m/>
    <m/>
    <m/>
    <m/>
    <m/>
    <m/>
    <m/>
  </r>
  <r>
    <n v="2"/>
    <x v="30"/>
    <s v="City of Uniontown "/>
    <s v="Mayor Tapp"/>
    <s v="Resurfacing"/>
    <s v="Madison St. #2"/>
    <s v="CS 3011"/>
    <n v="0.193"/>
    <n v="8"/>
    <n v="50600"/>
    <d v="2024-10-11T00:00:00"/>
    <n v="214100"/>
    <m/>
    <m/>
    <n v="214100"/>
    <n v="0"/>
    <n v="214100"/>
    <m/>
  </r>
  <r>
    <n v="2"/>
    <x v="31"/>
    <m/>
    <m/>
    <m/>
    <m/>
    <m/>
    <m/>
    <m/>
    <m/>
    <m/>
    <m/>
    <n v="1019100"/>
    <m/>
    <m/>
    <m/>
    <m/>
    <m/>
  </r>
  <r>
    <n v="2"/>
    <x v="31"/>
    <s v="Webster County Fiscal Court"/>
    <s v="Judge Henry"/>
    <s v="Resurfacing"/>
    <s v="Jim Villines"/>
    <s v="CR 1202"/>
    <n v="1.96"/>
    <n v="10"/>
    <n v="78210"/>
    <d v="2024-09-16T00:00:00"/>
    <m/>
    <m/>
    <m/>
    <m/>
    <m/>
    <m/>
    <m/>
  </r>
  <r>
    <n v="2"/>
    <x v="31"/>
    <s v="Webster County Fiscal Court"/>
    <s v="Judge Henry"/>
    <s v="Resurfacing"/>
    <s v="Sebree Pratt"/>
    <s v="CR 1101"/>
    <n v="1.847"/>
    <n v="10"/>
    <n v="132720"/>
    <d v="2024-09-16T00:00:00"/>
    <m/>
    <m/>
    <m/>
    <m/>
    <m/>
    <m/>
    <m/>
  </r>
  <r>
    <n v="2"/>
    <x v="31"/>
    <s v="Webster County Fiscal Court"/>
    <s v="Judge Henry"/>
    <s v="Resurfacing"/>
    <s v="Frank Benson"/>
    <s v="CR 1114"/>
    <n v="0.84599999999999997"/>
    <n v="8"/>
    <n v="40290"/>
    <d v="2024-09-16T00:00:00"/>
    <m/>
    <m/>
    <m/>
    <m/>
    <m/>
    <m/>
    <m/>
  </r>
  <r>
    <n v="2"/>
    <x v="31"/>
    <s v="Webster County Fiscal Court"/>
    <s v="Judge Henry"/>
    <s v="Resurfacing"/>
    <s v="Andy Sisk"/>
    <s v="CR 1306"/>
    <n v="2.9239999999999999"/>
    <n v="10"/>
    <n v="222780"/>
    <d v="2024-09-16T00:00:00"/>
    <m/>
    <m/>
    <m/>
    <m/>
    <m/>
    <m/>
    <m/>
  </r>
  <r>
    <n v="2"/>
    <x v="31"/>
    <s v="Webster County Fiscal Court"/>
    <s v="Judge Henry"/>
    <s v="Resurfacing"/>
    <s v="Old Morganfield Dixon"/>
    <s v="CR 1326"/>
    <n v="1.0229999999999999"/>
    <n v="10"/>
    <n v="80580"/>
    <d v="2024-09-16T00:00:00"/>
    <m/>
    <m/>
    <m/>
    <m/>
    <m/>
    <m/>
    <m/>
  </r>
  <r>
    <n v="2"/>
    <x v="31"/>
    <s v="Webster County Fiscal Court"/>
    <s v="Judge Henry"/>
    <s v="Resurfacing"/>
    <s v="Choice Clark"/>
    <s v="CR 1149"/>
    <n v="0.95"/>
    <n v="10"/>
    <n v="71100"/>
    <d v="2024-09-16T00:00:00"/>
    <m/>
    <m/>
    <m/>
    <m/>
    <m/>
    <m/>
    <m/>
  </r>
  <r>
    <n v="2"/>
    <x v="31"/>
    <s v="Webster County Fiscal Court"/>
    <s v="Judge Henry"/>
    <s v="Resurfacing"/>
    <s v="Waggoner Chalybeate"/>
    <s v="CR 1325"/>
    <n v="1.7989999999999999"/>
    <n v="10"/>
    <n v="168270"/>
    <d v="2024-09-16T00:00:00"/>
    <m/>
    <m/>
    <m/>
    <m/>
    <m/>
    <m/>
    <m/>
  </r>
  <r>
    <n v="2"/>
    <x v="31"/>
    <s v="Webster County Fiscal Court"/>
    <s v="Judge Henry"/>
    <s v="Resurfacing"/>
    <s v="Granny Hill "/>
    <s v="CR 1241"/>
    <n v="1.5840000000000001"/>
    <n v="10"/>
    <n v="101910"/>
    <d v="2024-09-16T00:00:00"/>
    <m/>
    <m/>
    <m/>
    <m/>
    <m/>
    <m/>
    <m/>
  </r>
  <r>
    <n v="2"/>
    <x v="31"/>
    <s v="Webster County Fiscal Court"/>
    <s v="Judge Henry"/>
    <s v="Resurfacing"/>
    <s v="BC Langley"/>
    <s v="CR 1222"/>
    <n v="0.14399999999999999"/>
    <n v="10"/>
    <n v="7110"/>
    <d v="2024-09-16T00:00:00"/>
    <m/>
    <m/>
    <m/>
    <m/>
    <m/>
    <m/>
    <m/>
  </r>
  <r>
    <n v="2"/>
    <x v="31"/>
    <s v="Webster County Fiscal Court"/>
    <s v="Judge Henry"/>
    <s v="Resurfacing"/>
    <s v="Powell"/>
    <s v="CR 1223"/>
    <n v="0.28999999999999998"/>
    <n v="10"/>
    <n v="14220"/>
    <d v="2024-09-16T00:00:00"/>
    <m/>
    <m/>
    <m/>
    <m/>
    <m/>
    <m/>
    <m/>
  </r>
  <r>
    <n v="2"/>
    <x v="31"/>
    <s v="Webster County Fiscal Court"/>
    <s v="Judge Henry"/>
    <s v="Resurfacing"/>
    <s v="Essell Mitchell"/>
    <s v="CR 1336"/>
    <n v="1.0760000000000001"/>
    <n v="10"/>
    <n v="82950"/>
    <d v="2024-09-16T00:00:00"/>
    <m/>
    <m/>
    <m/>
    <m/>
    <m/>
    <m/>
    <m/>
  </r>
  <r>
    <n v="2"/>
    <x v="31"/>
    <s v="Webster County Fiscal Court"/>
    <s v="Judge Henry"/>
    <s v="Resurfacing"/>
    <s v="Springfield"/>
    <s v="CR 1148"/>
    <n v="0.28999999999999998"/>
    <n v="10"/>
    <n v="18960"/>
    <d v="2024-09-16T00:00:00"/>
    <n v="1019100"/>
    <m/>
    <m/>
    <n v="1019100"/>
    <n v="0"/>
    <m/>
    <m/>
  </r>
  <r>
    <n v="3"/>
    <x v="32"/>
    <m/>
    <m/>
    <m/>
    <m/>
    <m/>
    <m/>
    <m/>
    <m/>
    <m/>
    <m/>
    <m/>
    <n v="12656157.85"/>
    <m/>
    <m/>
    <m/>
    <m/>
  </r>
  <r>
    <n v="3"/>
    <x v="33"/>
    <m/>
    <m/>
    <m/>
    <m/>
    <m/>
    <m/>
    <m/>
    <m/>
    <m/>
    <m/>
    <n v="1246453.3500000001"/>
    <m/>
    <m/>
    <m/>
    <m/>
    <m/>
  </r>
  <r>
    <n v="3"/>
    <x v="33"/>
    <s v="Allen Fiscal Court"/>
    <s v="Judge Harper"/>
    <s v="Multiple"/>
    <s v="AR Oliver"/>
    <s v="CR 1348"/>
    <n v="3.2"/>
    <n v="9"/>
    <n v="225315"/>
    <d v="2024-09-26T00:00:00"/>
    <m/>
    <m/>
    <m/>
    <m/>
    <m/>
    <m/>
    <m/>
  </r>
  <r>
    <n v="3"/>
    <x v="33"/>
    <s v="Allen Fiscal Court"/>
    <s v="Judge Harper"/>
    <s v="Multiple"/>
    <s v="Capital Hill Road"/>
    <s v="CR 1010"/>
    <n v="1.1599999999999999"/>
    <n v="10"/>
    <n v="95446"/>
    <d v="2024-09-26T00:00:00"/>
    <m/>
    <m/>
    <m/>
    <m/>
    <m/>
    <m/>
    <m/>
  </r>
  <r>
    <n v="3"/>
    <x v="33"/>
    <s v="Allen Fiscal Court"/>
    <s v="Judge Harper"/>
    <s v="Multiple"/>
    <s v="New Roe"/>
    <s v="CR 1236"/>
    <n v="3.7"/>
    <n v="10"/>
    <n v="305114"/>
    <d v="2024-09-26T00:00:00"/>
    <m/>
    <m/>
    <m/>
    <m/>
    <m/>
    <m/>
    <m/>
  </r>
  <r>
    <n v="3"/>
    <x v="33"/>
    <s v="Allen Fiscal Court"/>
    <s v="Judge Harper"/>
    <s v="Multiple"/>
    <s v="Guy Brown"/>
    <s v="CR 1300E"/>
    <n v="0.62"/>
    <n v="9"/>
    <n v="47920"/>
    <d v="2024-09-26T00:00:00"/>
    <m/>
    <m/>
    <m/>
    <m/>
    <m/>
    <m/>
    <m/>
  </r>
  <r>
    <n v="3"/>
    <x v="33"/>
    <s v="Allen Fiscal Court"/>
    <s v="Judge Harper"/>
    <s v="Multiple"/>
    <s v="Parkview Shores 2 Subdivision"/>
    <s v="CR 1062 BB, D,N,Q"/>
    <n v="1.1599999999999999"/>
    <n v="9"/>
    <n v="77847"/>
    <d v="2024-09-26T00:00:00"/>
    <n v="751642"/>
    <m/>
    <m/>
    <n v="751642"/>
    <n v="0"/>
    <n v="751642"/>
    <m/>
  </r>
  <r>
    <n v="3"/>
    <x v="33"/>
    <s v="City of Scottsville"/>
    <s v="Mayor Burch"/>
    <s v="Resurfacing"/>
    <s v="Sunset Hill Drive"/>
    <s v="CS 1098"/>
    <n v="0.46200000000000002"/>
    <n v="10"/>
    <n v="40083.81"/>
    <d v="2024-10-04T00:00:00"/>
    <m/>
    <m/>
    <m/>
    <m/>
    <m/>
    <m/>
    <m/>
  </r>
  <r>
    <n v="3"/>
    <x v="33"/>
    <s v="City of Scottsville"/>
    <s v="Mayor Burch"/>
    <s v="Resurfacing"/>
    <s v="Wilkerson Street"/>
    <s v="CS 1168"/>
    <n v="8.5000000000000006E-2"/>
    <n v="8"/>
    <n v="9322.2199999999993"/>
    <d v="2024-10-04T00:00:00"/>
    <m/>
    <m/>
    <m/>
    <m/>
    <m/>
    <m/>
    <m/>
  </r>
  <r>
    <n v="3"/>
    <x v="33"/>
    <s v="City of Scottsville"/>
    <s v="Mayor Burch"/>
    <s v="Resurfacing"/>
    <s v="Mill Street"/>
    <s v="CS 1047"/>
    <n v="0.24"/>
    <n v="8"/>
    <n v="29162.62"/>
    <d v="2024-10-04T00:00:00"/>
    <m/>
    <m/>
    <m/>
    <m/>
    <m/>
    <m/>
    <m/>
  </r>
  <r>
    <n v="3"/>
    <x v="33"/>
    <s v="City of Scottsville"/>
    <s v="Mayor Burch"/>
    <s v="Resurfacing"/>
    <s v="Powell Drive"/>
    <s v="CS 1167"/>
    <n v="0.152"/>
    <n v="8"/>
    <n v="23724.28"/>
    <d v="2024-10-04T00:00:00"/>
    <m/>
    <m/>
    <m/>
    <m/>
    <m/>
    <m/>
    <m/>
  </r>
  <r>
    <n v="3"/>
    <x v="33"/>
    <s v="City of Scottsville"/>
    <s v="Mayor Burch"/>
    <s v="Resurfacing"/>
    <s v="Southwest Circle"/>
    <s v="CS 1095"/>
    <n v="0.42"/>
    <n v="9"/>
    <n v="41295.089999999997"/>
    <d v="2024-10-04T00:00:00"/>
    <m/>
    <m/>
    <m/>
    <m/>
    <m/>
    <m/>
    <m/>
  </r>
  <r>
    <n v="3"/>
    <x v="33"/>
    <s v="City of Scottsville"/>
    <s v="Mayor Burch"/>
    <s v="Resurfacing"/>
    <s v="Hinton Avenue"/>
    <s v="CS 1031"/>
    <n v="0.253"/>
    <n v="9"/>
    <n v="25674.22"/>
    <d v="2024-10-04T00:00:00"/>
    <m/>
    <m/>
    <m/>
    <m/>
    <m/>
    <m/>
    <m/>
  </r>
  <r>
    <n v="3"/>
    <x v="33"/>
    <s v="City of Scottsville"/>
    <s v="Mayor Burch"/>
    <s v="Resurfacing"/>
    <s v="John Kelly Drive"/>
    <s v="CS 1077"/>
    <n v="0.32500000000000001"/>
    <n v="10"/>
    <n v="26590.87"/>
    <d v="2024-10-04T00:00:00"/>
    <m/>
    <m/>
    <m/>
    <m/>
    <m/>
    <m/>
    <m/>
  </r>
  <r>
    <n v="3"/>
    <x v="33"/>
    <s v="City of Scottsville"/>
    <s v="Mayor Burch"/>
    <s v="Resurfacing"/>
    <s v="Emery Drive "/>
    <s v="CS 1153"/>
    <n v="0.28299999999999997"/>
    <n v="9"/>
    <n v="20948.72"/>
    <d v="2024-10-04T00:00:00"/>
    <m/>
    <m/>
    <m/>
    <m/>
    <m/>
    <m/>
    <m/>
  </r>
  <r>
    <n v="3"/>
    <x v="33"/>
    <s v="City of Scottsville"/>
    <s v="Mayor Burch"/>
    <s v="Resurfacing"/>
    <s v="Meador Drive "/>
    <s v="CS 1045"/>
    <n v="6.2E-2"/>
    <n v="10"/>
    <n v="4310.6499999999996"/>
    <d v="2024-10-04T00:00:00"/>
    <m/>
    <m/>
    <m/>
    <m/>
    <m/>
    <m/>
    <m/>
  </r>
  <r>
    <n v="3"/>
    <x v="33"/>
    <s v="City of Scottsville"/>
    <s v="Mayor Burch"/>
    <s v="Resurfacing"/>
    <s v="Woodland Circle"/>
    <s v="CS 1107"/>
    <n v="0.74099999999999999"/>
    <n v="8"/>
    <n v="64265.52"/>
    <d v="2024-10-04T00:00:00"/>
    <m/>
    <m/>
    <m/>
    <m/>
    <m/>
    <m/>
    <m/>
  </r>
  <r>
    <n v="3"/>
    <x v="33"/>
    <s v="City of Scottsville"/>
    <s v="Mayor Burch"/>
    <s v="Resurfacing"/>
    <s v="SE 4th Street"/>
    <s v="CS 1161"/>
    <n v="9.9000000000000005E-2"/>
    <n v="9"/>
    <n v="8095.62"/>
    <d v="2024-10-04T00:00:00"/>
    <m/>
    <m/>
    <m/>
    <m/>
    <m/>
    <m/>
    <m/>
  </r>
  <r>
    <n v="3"/>
    <x v="33"/>
    <s v="City of Scottsville"/>
    <s v="Mayor Burch"/>
    <s v="Resurfacing"/>
    <s v="Southwest Drive"/>
    <s v="CS 1096"/>
    <n v="0.40300000000000002"/>
    <n v="8"/>
    <n v="34958.339999999997"/>
    <d v="2024-10-04T00:00:00"/>
    <m/>
    <m/>
    <m/>
    <m/>
    <m/>
    <m/>
    <m/>
  </r>
  <r>
    <n v="3"/>
    <x v="33"/>
    <s v="City of Scottsville"/>
    <s v="Mayor Burch"/>
    <s v="Resurfacing"/>
    <s v="Moncrief St"/>
    <s v="CS 1120"/>
    <n v="0.23899999999999999"/>
    <n v="8"/>
    <n v="22032.61"/>
    <d v="2024-10-04T00:00:00"/>
    <m/>
    <m/>
    <m/>
    <m/>
    <m/>
    <m/>
    <m/>
  </r>
  <r>
    <n v="3"/>
    <x v="33"/>
    <s v="City of Scottsville"/>
    <s v="Mayor Burch"/>
    <s v="Resurfacing"/>
    <s v="Read Road"/>
    <s v="CS 1074"/>
    <n v="0.14799999999999999"/>
    <n v="8"/>
    <n v="11386.14"/>
    <d v="2024-10-04T00:00:00"/>
    <m/>
    <m/>
    <m/>
    <m/>
    <m/>
    <m/>
    <m/>
  </r>
  <r>
    <n v="3"/>
    <x v="33"/>
    <s v="City of Scottsville"/>
    <s v="Mayor Burch"/>
    <s v="Resurfacing"/>
    <s v="Water Street"/>
    <s v="CS 1146"/>
    <n v="0.222"/>
    <n v="10"/>
    <n v="17019.2"/>
    <d v="2024-10-04T00:00:00"/>
    <m/>
    <m/>
    <m/>
    <m/>
    <m/>
    <m/>
    <m/>
  </r>
  <r>
    <n v="3"/>
    <x v="33"/>
    <s v="City of Scottsville"/>
    <s v="Mayor Burch"/>
    <s v="Resurfacing"/>
    <s v="Cedar Alley"/>
    <s v="CS 1146"/>
    <n v="6.4000000000000001E-2"/>
    <n v="10"/>
    <n v="5905.65"/>
    <d v="2024-10-04T00:00:00"/>
    <m/>
    <m/>
    <m/>
    <m/>
    <m/>
    <m/>
    <m/>
  </r>
  <r>
    <n v="3"/>
    <x v="33"/>
    <s v="City of Scottsville"/>
    <s v="Mayor Burch"/>
    <s v="Resurfacing"/>
    <s v="Hill Street"/>
    <s v="CS 1152"/>
    <n v="3.3000000000000002E-2"/>
    <n v="8"/>
    <n v="3066.52"/>
    <d v="2024-10-04T00:00:00"/>
    <m/>
    <m/>
    <m/>
    <m/>
    <m/>
    <m/>
    <m/>
  </r>
  <r>
    <n v="3"/>
    <x v="33"/>
    <s v="City of Scottsville"/>
    <s v="Mayor Burch"/>
    <s v="Resurfacing"/>
    <s v="Carter Street"/>
    <s v="CS 1007"/>
    <n v="0.161"/>
    <n v="8"/>
    <n v="13963.62"/>
    <d v="2024-10-04T00:00:00"/>
    <m/>
    <m/>
    <m/>
    <m/>
    <m/>
    <m/>
    <m/>
  </r>
  <r>
    <n v="3"/>
    <x v="33"/>
    <s v="City of Scottsville"/>
    <s v="Mayor Burch"/>
    <s v="Resurfacing"/>
    <s v="Ormond Drive"/>
    <s v="CS 1158"/>
    <n v="0.28999999999999998"/>
    <n v="9"/>
    <n v="30181.14"/>
    <d v="2024-10-04T00:00:00"/>
    <m/>
    <m/>
    <m/>
    <m/>
    <m/>
    <m/>
    <m/>
  </r>
  <r>
    <n v="3"/>
    <x v="33"/>
    <s v="City of Scottsville"/>
    <s v="Mayor Burch"/>
    <s v="Resurfacing"/>
    <s v="Dogwood Drive"/>
    <s v="CS 1015"/>
    <n v="0.23400000000000001"/>
    <n v="8"/>
    <n v="23012.05"/>
    <d v="2024-10-04T00:00:00"/>
    <m/>
    <m/>
    <m/>
    <m/>
    <m/>
    <m/>
    <m/>
  </r>
  <r>
    <n v="3"/>
    <x v="33"/>
    <s v="City of Scottsville"/>
    <s v="Mayor Burch"/>
    <s v="Resurfacing"/>
    <s v="West Locust St."/>
    <s v="CS 1103"/>
    <n v="0.10100000000000001"/>
    <n v="10"/>
    <n v="7118.71"/>
    <d v="2024-10-04T00:00:00"/>
    <m/>
    <m/>
    <m/>
    <m/>
    <m/>
    <m/>
    <m/>
  </r>
  <r>
    <n v="3"/>
    <x v="33"/>
    <s v="City of Scottsville"/>
    <s v="Mayor Burch"/>
    <s v="Resurfacing"/>
    <s v="S. Dixon St. "/>
    <s v="CS 1091"/>
    <n v="0.155"/>
    <n v="10"/>
    <n v="23207.24"/>
    <d v="2024-10-04T00:00:00"/>
    <m/>
    <m/>
    <m/>
    <m/>
    <m/>
    <m/>
    <m/>
  </r>
  <r>
    <n v="3"/>
    <x v="33"/>
    <s v="City of Scottsville"/>
    <s v="Mayor Burch"/>
    <s v="Resurfacing"/>
    <s v="West Cherry St. "/>
    <s v="CS 1132"/>
    <n v="5.0999999999999997E-2"/>
    <n v="10"/>
    <n v="9486.51"/>
    <d v="2024-10-04T00:00:00"/>
    <n v="494811.35000000003"/>
    <m/>
    <m/>
    <n v="494811.35"/>
    <n v="0"/>
    <n v="494811.35"/>
    <m/>
  </r>
  <r>
    <n v="3"/>
    <x v="34"/>
    <m/>
    <m/>
    <m/>
    <m/>
    <m/>
    <m/>
    <m/>
    <m/>
    <m/>
    <m/>
    <n v="1046350"/>
    <m/>
    <m/>
    <m/>
    <m/>
    <m/>
  </r>
  <r>
    <n v="3"/>
    <x v="34"/>
    <s v="Barren County Fiscal Court"/>
    <s v="Judge Byrd"/>
    <s v="Resurfacing/hazardous"/>
    <s v="Beechtree Lane"/>
    <s v="CR-1150"/>
    <n v="0.4"/>
    <n v="10"/>
    <n v="285700"/>
    <d v="2024-10-01T00:00:00"/>
    <m/>
    <m/>
    <m/>
    <m/>
    <m/>
    <m/>
    <m/>
  </r>
  <r>
    <n v="3"/>
    <x v="34"/>
    <s v="Barren County Fiscal Court"/>
    <s v="Judge Byrd"/>
    <s v="Resurfacing"/>
    <s v="Green Creek Drive"/>
    <s v="CR-1787"/>
    <n v="0.9"/>
    <n v="10"/>
    <n v="103525"/>
    <d v="2024-10-01T00:00:00"/>
    <m/>
    <m/>
    <m/>
    <m/>
    <m/>
    <m/>
    <m/>
  </r>
  <r>
    <n v="3"/>
    <x v="34"/>
    <s v="Barren County Fiscal Court"/>
    <s v="Judge Byrd"/>
    <s v="Resurfacing"/>
    <s v="Matthews Mill Road"/>
    <s v="CR-1243"/>
    <n v="1.5660000000000001"/>
    <n v="10"/>
    <n v="138875"/>
    <d v="2024-10-01T00:00:00"/>
    <m/>
    <m/>
    <m/>
    <m/>
    <m/>
    <m/>
    <m/>
  </r>
  <r>
    <n v="3"/>
    <x v="34"/>
    <s v="Barren County Fiscal Court"/>
    <s v="Judge Byrd"/>
    <s v="Resurfacing"/>
    <s v="Settles Road"/>
    <s v="CR-1308"/>
    <n v="2.0379999999999998"/>
    <n v="9"/>
    <n v="161600"/>
    <d v="2024-10-01T00:00:00"/>
    <m/>
    <m/>
    <m/>
    <m/>
    <m/>
    <m/>
    <m/>
  </r>
  <r>
    <n v="3"/>
    <x v="34"/>
    <s v="Barren County Fiscal Court"/>
    <s v="Judge Byrd"/>
    <s v="Resurfacing"/>
    <s v="Sexton Lane"/>
    <s v="CR-1401"/>
    <n v="3.3460000000000001"/>
    <n v="9"/>
    <n v="280275"/>
    <d v="2024-10-01T00:00:00"/>
    <n v="969975"/>
    <m/>
    <m/>
    <n v="1094675"/>
    <n v="0"/>
    <n v="969975"/>
    <m/>
  </r>
  <r>
    <n v="3"/>
    <x v="34"/>
    <s v="City of Park City"/>
    <s v="Mayor Poteet"/>
    <s v="Resurfacing"/>
    <s v="East 3rd Street"/>
    <s v="CS 2011"/>
    <n v="0.19"/>
    <n v="10"/>
    <n v="23500"/>
    <d v="2024-10-02T00:00:00"/>
    <m/>
    <m/>
    <m/>
    <m/>
    <m/>
    <m/>
    <m/>
  </r>
  <r>
    <n v="3"/>
    <x v="34"/>
    <s v="City of Park City"/>
    <s v="Mayor Poteet"/>
    <s v="Resurfacing"/>
    <s v="Blakeman Street"/>
    <s v="CS 2021"/>
    <n v="0.22"/>
    <n v="9"/>
    <n v="23500"/>
    <d v="2024-10-02T00:00:00"/>
    <m/>
    <m/>
    <m/>
    <m/>
    <m/>
    <m/>
    <m/>
  </r>
  <r>
    <n v="3"/>
    <x v="34"/>
    <s v="City of Park City"/>
    <s v="Mayor Poteet"/>
    <s v="Resurfacing"/>
    <s v="Bardstown Road"/>
    <s v="CS 2018"/>
    <n v="0.27"/>
    <n v="10"/>
    <n v="29375"/>
    <d v="2024-10-02T00:00:00"/>
    <n v="76375"/>
    <m/>
    <m/>
    <n v="145312.5"/>
    <n v="0"/>
    <m/>
    <m/>
  </r>
  <r>
    <n v="3"/>
    <x v="35"/>
    <m/>
    <m/>
    <m/>
    <m/>
    <m/>
    <m/>
    <m/>
    <m/>
    <m/>
    <m/>
    <n v="1081312.5"/>
    <m/>
    <m/>
    <m/>
    <m/>
    <m/>
  </r>
  <r>
    <n v="3"/>
    <x v="35"/>
    <s v="Butler County"/>
    <s v="Judge Flener"/>
    <s v="Multiple"/>
    <s v="Grancer Road"/>
    <s v="CR 1064"/>
    <n v="7.7050000000000001"/>
    <n v="10"/>
    <n v="627062.5"/>
    <d v="2024-08-09T00:00:00"/>
    <m/>
    <m/>
    <m/>
    <m/>
    <m/>
    <m/>
    <m/>
  </r>
  <r>
    <n v="3"/>
    <x v="35"/>
    <s v="Butler County"/>
    <s v="Judge Flener"/>
    <s v="Multiple"/>
    <s v="Bryant Ridge Road"/>
    <s v="CR 1058"/>
    <n v="6.1609999999999996"/>
    <n v="9"/>
    <n v="454250"/>
    <d v="2024-08-09T00:00:00"/>
    <n v="1081312.5"/>
    <m/>
    <m/>
    <n v="1831812.5"/>
    <n v="0"/>
    <n v="1081312.5"/>
    <m/>
  </r>
  <r>
    <n v="3"/>
    <x v="36"/>
    <m/>
    <m/>
    <m/>
    <m/>
    <m/>
    <m/>
    <m/>
    <m/>
    <m/>
    <m/>
    <n v="69916"/>
    <m/>
    <m/>
    <m/>
    <m/>
    <m/>
  </r>
  <r>
    <n v="3"/>
    <x v="36"/>
    <s v="Edmonson County Fiscal Court"/>
    <s v="Judge Lindsey"/>
    <s v="Resurfacing/hazardous"/>
    <s v="Bailey Court"/>
    <s v="CR 1175"/>
    <n v="0.36699999999999999"/>
    <n v="8"/>
    <n v="32575"/>
    <d v="2024-10-08T00:00:00"/>
    <m/>
    <m/>
    <m/>
    <m/>
    <m/>
    <m/>
    <m/>
  </r>
  <r>
    <n v="3"/>
    <x v="36"/>
    <s v="Edmonson County Fiscal Court"/>
    <s v="Judge Lindsey"/>
    <s v="Resurfacing/hazardous"/>
    <s v="James Parsley Road"/>
    <s v="CR 1144"/>
    <n v="0.50900000000000001"/>
    <n v="10"/>
    <n v="25721"/>
    <d v="2024-10-08T00:00:00"/>
    <m/>
    <m/>
    <m/>
    <m/>
    <m/>
    <m/>
    <m/>
  </r>
  <r>
    <n v="3"/>
    <x v="36"/>
    <s v="Edmonson County Fiscal Court"/>
    <s v="Judge Lindsey"/>
    <s v="Resurfacing/hazardous"/>
    <s v="Gail Court"/>
    <s v="CR 1268"/>
    <n v="0.98"/>
    <n v="9"/>
    <n v="11620"/>
    <d v="2024-10-08T00:00:00"/>
    <n v="69916"/>
    <m/>
    <m/>
    <n v="69916"/>
    <n v="0"/>
    <n v="69916"/>
    <m/>
  </r>
  <r>
    <n v="3"/>
    <x v="37"/>
    <m/>
    <m/>
    <m/>
    <m/>
    <m/>
    <m/>
    <m/>
    <m/>
    <m/>
    <m/>
    <n v="943333"/>
    <m/>
    <m/>
    <m/>
    <m/>
    <m/>
  </r>
  <r>
    <n v="3"/>
    <x v="37"/>
    <s v="City of Russellville"/>
    <s v="Mayor Stratton"/>
    <s v="Multiple"/>
    <s v="Thurston Drive"/>
    <s v="CS 1242/CS1248"/>
    <n v="0.5"/>
    <n v="10"/>
    <n v="80000"/>
    <d v="2024-10-14T00:00:00"/>
    <m/>
    <m/>
    <m/>
    <m/>
    <m/>
    <m/>
    <m/>
  </r>
  <r>
    <n v="3"/>
    <x v="37"/>
    <s v="City of Russellville"/>
    <s v="Mayor Stratton"/>
    <s v="Multiple"/>
    <s v="Fischer Drive"/>
    <s v="CS 1048"/>
    <n v="9.5000000000000001E-2"/>
    <n v="8"/>
    <n v="21000"/>
    <d v="2024-10-14T00:00:00"/>
    <m/>
    <m/>
    <m/>
    <m/>
    <m/>
    <m/>
    <m/>
  </r>
  <r>
    <n v="3"/>
    <x v="37"/>
    <s v="City of Russellville"/>
    <s v="Mayor Stratton"/>
    <s v="Multiple"/>
    <s v="North Morgan St."/>
    <s v="CS 1109"/>
    <n v="0.75"/>
    <n v="8"/>
    <n v="50000"/>
    <d v="2024-10-14T00:00:00"/>
    <n v="151000"/>
    <m/>
    <m/>
    <n v="280000"/>
    <n v="0"/>
    <n v="151000"/>
    <m/>
  </r>
  <r>
    <n v="3"/>
    <x v="37"/>
    <s v="Logan County Fiscal Court"/>
    <s v="Judge Baker"/>
    <s v="Resurfacing/patching"/>
    <s v="Iron Mountain Road"/>
    <s v="CR 1366"/>
    <n v="2.88"/>
    <n v="8"/>
    <n v="155594"/>
    <d v="2024-10-11T00:00:00"/>
    <m/>
    <m/>
    <m/>
    <m/>
    <m/>
    <m/>
    <m/>
  </r>
  <r>
    <n v="3"/>
    <x v="37"/>
    <s v="Logan County Fiscal Court"/>
    <s v="Judge Baker"/>
    <s v="Resurfacing/patching"/>
    <s v="Duncan Ridge Road"/>
    <s v="CR 1388"/>
    <n v="8.3759999999999994"/>
    <n v="8"/>
    <n v="464388"/>
    <d v="2024-10-11T00:00:00"/>
    <m/>
    <m/>
    <m/>
    <m/>
    <m/>
    <m/>
    <m/>
  </r>
  <r>
    <n v="3"/>
    <x v="37"/>
    <s v="Logan County Fiscal Court"/>
    <s v="Judge Baker"/>
    <s v="Resurfacing/patching"/>
    <s v="Warner Chick Road"/>
    <s v="CR 1089"/>
    <n v="1.37"/>
    <n v="8"/>
    <n v="81388"/>
    <d v="2024-10-11T00:00:00"/>
    <m/>
    <m/>
    <m/>
    <m/>
    <m/>
    <m/>
    <m/>
  </r>
  <r>
    <n v="3"/>
    <x v="37"/>
    <s v="Logan County Fiscal Court"/>
    <s v="Judge Baker"/>
    <s v="Resurfacing/patching"/>
    <s v="Marshall Road"/>
    <s v="CR 1091"/>
    <n v="1.07"/>
    <n v="9"/>
    <n v="90963"/>
    <d v="2024-10-11T00:00:00"/>
    <n v="792333"/>
    <m/>
    <m/>
    <n v="792333"/>
    <n v="0"/>
    <n v="792333"/>
    <m/>
  </r>
  <r>
    <n v="3"/>
    <x v="38"/>
    <m/>
    <m/>
    <m/>
    <m/>
    <m/>
    <m/>
    <m/>
    <m/>
    <m/>
    <m/>
    <n v="2031973"/>
    <m/>
    <m/>
    <m/>
    <m/>
    <m/>
  </r>
  <r>
    <n v="3"/>
    <x v="38"/>
    <s v="City of Edmonton"/>
    <s v="Mayor Smith"/>
    <s v="Resurfacing/hazardous"/>
    <s v="River Road"/>
    <s v="CS 1065"/>
    <n v="0.77500000000000002"/>
    <n v="10"/>
    <n v="67643"/>
    <d v="2024-07-15T00:00:00"/>
    <m/>
    <m/>
    <m/>
    <m/>
    <m/>
    <m/>
    <m/>
  </r>
  <r>
    <n v="3"/>
    <x v="38"/>
    <s v="City of Edmonton"/>
    <s v="Mayor Smith"/>
    <s v="Resurfacing/hazardous"/>
    <s v="Hill Street"/>
    <s v="CS 1007"/>
    <n v="0.13300000000000001"/>
    <n v="10"/>
    <n v="17423"/>
    <d v="2024-07-15T00:00:00"/>
    <m/>
    <m/>
    <m/>
    <m/>
    <m/>
    <m/>
    <m/>
  </r>
  <r>
    <n v="3"/>
    <x v="38"/>
    <s v="City of Edmonton"/>
    <s v="Mayor Smith"/>
    <s v="Resurfacing/hazardous"/>
    <s v="Ralph Edwards Road"/>
    <s v="CS 1009"/>
    <n v="0.111"/>
    <n v="9"/>
    <n v="14705"/>
    <d v="2024-07-15T00:00:00"/>
    <m/>
    <m/>
    <m/>
    <m/>
    <m/>
    <m/>
    <m/>
  </r>
  <r>
    <n v="3"/>
    <x v="38"/>
    <s v="City of Edmonton"/>
    <s v="Mayor Smith"/>
    <s v="Resurfacing/hazardous"/>
    <s v="Gail Drive"/>
    <s v="CS-1023"/>
    <n v="0.1"/>
    <n v="9"/>
    <n v="8823"/>
    <d v="2024-07-15T00:00:00"/>
    <m/>
    <m/>
    <m/>
    <m/>
    <m/>
    <m/>
    <m/>
  </r>
  <r>
    <n v="3"/>
    <x v="38"/>
    <s v="City of Edmonton"/>
    <s v="Mayor Smith"/>
    <s v="Resurfacing"/>
    <s v="Ronnie Miller Lane"/>
    <s v="CS 1018"/>
    <n v="0.1"/>
    <n v="9"/>
    <n v="8823"/>
    <d v="2024-07-15T00:00:00"/>
    <m/>
    <m/>
    <m/>
    <m/>
    <m/>
    <m/>
    <m/>
  </r>
  <r>
    <n v="3"/>
    <x v="38"/>
    <s v="City of Edmonton"/>
    <s v="Mayor Smith"/>
    <s v="Resurfacing"/>
    <s v="Skyline Drive"/>
    <s v="CS 1029"/>
    <n v="0.5"/>
    <n v="9"/>
    <n v="47056"/>
    <d v="2024-07-15T00:00:00"/>
    <n v="164473"/>
    <m/>
    <m/>
    <n v="164473"/>
    <n v="0"/>
    <n v="164473"/>
    <m/>
  </r>
  <r>
    <n v="3"/>
    <x v="38"/>
    <s v="Metcalfe County Fiscal Court"/>
    <s v="Judge Wilson"/>
    <s v="Resurfacing/hazardous"/>
    <s v="Cedar Flat - Curtis Road"/>
    <s v="CR 1141"/>
    <n v="5.31"/>
    <n v="10"/>
    <n v="796500"/>
    <d v="2024-10-15T00:00:00"/>
    <m/>
    <m/>
    <m/>
    <m/>
    <m/>
    <m/>
    <m/>
  </r>
  <r>
    <n v="3"/>
    <x v="38"/>
    <s v="Metcalfe County Fiscal Court"/>
    <s v="Judge Wilson"/>
    <s v="Resurfacing/hazardous"/>
    <s v="Hickory Hollow"/>
    <s v="CR 1276"/>
    <n v="0.67"/>
    <n v="9"/>
    <n v="100500"/>
    <d v="2024-10-15T00:00:00"/>
    <m/>
    <m/>
    <m/>
    <m/>
    <m/>
    <m/>
    <m/>
  </r>
  <r>
    <n v="3"/>
    <x v="38"/>
    <s v="Metcalfe County Fiscal Court"/>
    <s v="Judge Wilson"/>
    <s v="Resurfacing/hazardous"/>
    <s v="Mell Cork Road"/>
    <s v="CR 1038"/>
    <n v="4.9000000000000004"/>
    <n v="10"/>
    <n v="735000"/>
    <d v="2024-10-15T00:00:00"/>
    <m/>
    <m/>
    <m/>
    <m/>
    <m/>
    <m/>
    <m/>
  </r>
  <r>
    <n v="3"/>
    <x v="38"/>
    <s v="Metcalfe County Fiscal Court"/>
    <s v="Judge Wilson"/>
    <s v="Resurfacing/hazardous"/>
    <s v="Pitcock Road"/>
    <s v="CR 1250"/>
    <n v="1.57"/>
    <n v="9"/>
    <n v="235500"/>
    <d v="2024-10-15T00:00:00"/>
    <n v="1867500"/>
    <m/>
    <m/>
    <n v="1867500"/>
    <n v="0"/>
    <n v="1867500"/>
    <m/>
  </r>
  <r>
    <n v="3"/>
    <x v="39"/>
    <m/>
    <m/>
    <m/>
    <m/>
    <m/>
    <m/>
    <m/>
    <m/>
    <m/>
    <m/>
    <n v="480857.93"/>
    <m/>
    <m/>
    <m/>
    <m/>
    <m/>
  </r>
  <r>
    <n v="3"/>
    <x v="40"/>
    <s v="Monroe County Fiscal Court"/>
    <s v="Judge Page"/>
    <s v="Resurfacing"/>
    <s v="A Copass Road"/>
    <s v="CR 1204"/>
    <n v="0.45200000000000001"/>
    <n v="9"/>
    <n v="26335.41"/>
    <d v="2024-10-09T00:00:00"/>
    <m/>
    <m/>
    <m/>
    <m/>
    <m/>
    <m/>
    <m/>
  </r>
  <r>
    <n v="3"/>
    <x v="40"/>
    <s v="Monroe County Fiscal Court"/>
    <s v="Judge Page"/>
    <s v="Resurfacing"/>
    <s v="Isenberg Cemetery Road"/>
    <s v="CR 1286"/>
    <n v="0.252"/>
    <n v="9"/>
    <n v="17391.310000000001"/>
    <d v="2024-10-09T00:00:00"/>
    <m/>
    <m/>
    <m/>
    <m/>
    <m/>
    <m/>
    <m/>
  </r>
  <r>
    <n v="3"/>
    <x v="40"/>
    <s v="Monroe County Fiscal Court"/>
    <s v="Judge Page"/>
    <s v="Resurfacing"/>
    <s v="Poplar Log Church Road"/>
    <s v="CR 1200"/>
    <n v="0.55800000000000005"/>
    <n v="9"/>
    <n v="46827.33"/>
    <d v="2024-10-09T00:00:00"/>
    <m/>
    <m/>
    <m/>
    <m/>
    <m/>
    <m/>
    <m/>
  </r>
  <r>
    <n v="3"/>
    <x v="40"/>
    <s v="Monroe County Fiscal Court"/>
    <s v="Judge Page"/>
    <s v="Resurfacing"/>
    <s v="D Lyons Road"/>
    <s v="CR 1036"/>
    <n v="5.6800000000000003E-2"/>
    <n v="10"/>
    <n v="2981.37"/>
    <d v="2024-10-09T00:00:00"/>
    <m/>
    <m/>
    <m/>
    <m/>
    <m/>
    <m/>
    <m/>
  </r>
  <r>
    <n v="3"/>
    <x v="40"/>
    <s v="Monroe County Fiscal Court"/>
    <s v="Judge Page"/>
    <s v="Resurfacing"/>
    <s v="Carl Page Road"/>
    <s v="CR 1034"/>
    <n v="0.98499999999999999"/>
    <n v="9"/>
    <n v="63403.73"/>
    <d v="2024-10-09T00:00:00"/>
    <m/>
    <m/>
    <m/>
    <m/>
    <m/>
    <m/>
    <m/>
  </r>
  <r>
    <n v="3"/>
    <x v="40"/>
    <s v="Monroe County Fiscal Court"/>
    <s v="Judge Page"/>
    <s v="Resurfacing"/>
    <s v="Uncle John Road"/>
    <s v="CR 1113"/>
    <n v="0.29399999999999998"/>
    <n v="8"/>
    <n v="21565.22"/>
    <d v="2024-10-09T00:00:00"/>
    <m/>
    <m/>
    <m/>
    <m/>
    <m/>
    <m/>
    <m/>
  </r>
  <r>
    <n v="3"/>
    <x v="40"/>
    <s v="Monroe County Fiscal Court"/>
    <s v="Judge Page"/>
    <s v="Resurfacing"/>
    <s v="Alexander School Road"/>
    <s v="CR 1261"/>
    <n v="0.93100000000000005"/>
    <n v="8"/>
    <n v="73311.81"/>
    <d v="2024-10-09T00:00:00"/>
    <m/>
    <m/>
    <m/>
    <m/>
    <m/>
    <m/>
    <m/>
  </r>
  <r>
    <n v="3"/>
    <x v="40"/>
    <s v="Monroe County Fiscal Court"/>
    <s v="Judge Page"/>
    <s v="Resurfacing"/>
    <s v="Dragstrip Road"/>
    <s v="CR 1062"/>
    <n v="2"/>
    <n v="9"/>
    <n v="146921.75"/>
    <d v="2024-10-09T00:00:00"/>
    <m/>
    <m/>
    <m/>
    <m/>
    <m/>
    <m/>
    <m/>
  </r>
  <r>
    <n v="3"/>
    <x v="40"/>
    <s v="Monroe County Fiscal Court"/>
    <s v="Judge Page"/>
    <s v="Resurfacing"/>
    <s v="Mount Poland Church Road"/>
    <s v="CR 1148"/>
    <n v="0.98"/>
    <n v="8"/>
    <n v="82120"/>
    <d v="2024-10-09T00:00:00"/>
    <n v="480857.93"/>
    <m/>
    <m/>
    <n v="480857.93"/>
    <n v="0"/>
    <n v="480857.93"/>
    <m/>
  </r>
  <r>
    <n v="3"/>
    <x v="41"/>
    <m/>
    <m/>
    <m/>
    <m/>
    <m/>
    <m/>
    <m/>
    <m/>
    <m/>
    <m/>
    <n v="1220747.0699999998"/>
    <m/>
    <m/>
    <m/>
    <m/>
    <m/>
  </r>
  <r>
    <n v="3"/>
    <x v="42"/>
    <s v="City of Franklin"/>
    <s v="Mayor Dixon"/>
    <s v="Resurfacing"/>
    <s v="Breckinridge Street"/>
    <s v="CS 1025"/>
    <n v="0.44"/>
    <n v="10"/>
    <n v="500000"/>
    <d v="2024-10-01T00:00:00"/>
    <n v="500000"/>
    <m/>
    <m/>
    <n v="500000"/>
    <n v="0"/>
    <n v="500000"/>
    <m/>
  </r>
  <r>
    <n v="3"/>
    <x v="42"/>
    <s v="City of Franklin"/>
    <s v="Mayor Dixon"/>
    <s v="Resurfacing/patching"/>
    <s v="East Street"/>
    <s v="CS 1024"/>
    <n v="0.23"/>
    <n v="10"/>
    <n v="26368.31"/>
    <d v="2024-10-04T00:00:00"/>
    <m/>
    <m/>
    <m/>
    <m/>
    <m/>
    <m/>
    <m/>
  </r>
  <r>
    <n v="3"/>
    <x v="42"/>
    <s v="City of Franklin"/>
    <s v="Mayor Dixon"/>
    <s v="Resurfacing/patching"/>
    <s v="McGoodwin Ave"/>
    <s v="CS 1004"/>
    <n v="0.24"/>
    <n v="10"/>
    <n v="29116.16"/>
    <d v="2024-10-04T00:00:00"/>
    <m/>
    <m/>
    <m/>
    <m/>
    <m/>
    <m/>
    <m/>
  </r>
  <r>
    <n v="3"/>
    <x v="42"/>
    <s v="City of Franklin"/>
    <s v="Mayor Dixon"/>
    <s v="Resurfacing/patching"/>
    <s v="Green Street"/>
    <s v="CS 1026"/>
    <n v="0.28000000000000003"/>
    <n v="8"/>
    <n v="26810.16"/>
    <d v="2024-10-04T00:00:00"/>
    <m/>
    <m/>
    <m/>
    <m/>
    <m/>
    <m/>
    <m/>
  </r>
  <r>
    <n v="3"/>
    <x v="42"/>
    <s v="City of Franklin"/>
    <s v="Mayor Dixon"/>
    <s v="Resurfacing/patching"/>
    <s v="Fairbrook Avenue"/>
    <s v="CS 1221"/>
    <n v="0.15"/>
    <n v="9"/>
    <n v="25742.59"/>
    <d v="2024-10-04T00:00:00"/>
    <n v="108037.22"/>
    <m/>
    <m/>
    <n v="108037.22"/>
    <n v="0"/>
    <n v="108037.22"/>
    <m/>
  </r>
  <r>
    <n v="3"/>
    <x v="42"/>
    <s v="City of Franklin"/>
    <s v="Mayor Dixon"/>
    <s v="Resurfacing"/>
    <s v="Finn Street"/>
    <s v="CS 1007"/>
    <n v="0.14000000000000001"/>
    <n v="9"/>
    <n v="19942.57"/>
    <d v="2024-10-04T00:00:00"/>
    <m/>
    <m/>
    <m/>
    <m/>
    <m/>
    <m/>
    <m/>
  </r>
  <r>
    <n v="3"/>
    <x v="42"/>
    <s v="City of Franklin"/>
    <s v="Mayor Dixon"/>
    <s v="Resurfacing"/>
    <s v="Portland Avenue"/>
    <s v="CS 1028"/>
    <n v="0.15"/>
    <n v="9"/>
    <n v="16362.08"/>
    <d v="2024-10-04T00:00:00"/>
    <m/>
    <m/>
    <m/>
    <m/>
    <m/>
    <m/>
    <m/>
  </r>
  <r>
    <n v="3"/>
    <x v="42"/>
    <s v="City of Franklin"/>
    <s v="Mayor Dixon"/>
    <s v="Resurfacing"/>
    <s v="Willow Avenue"/>
    <s v="CS 1027"/>
    <n v="0.13"/>
    <n v="8"/>
    <n v="14605.2"/>
    <d v="2024-10-04T00:00:00"/>
    <n v="50909.850000000006"/>
    <m/>
    <m/>
    <n v="50909.85"/>
    <m/>
    <m/>
    <m/>
  </r>
  <r>
    <n v="3"/>
    <x v="42"/>
    <s v="Simpson County "/>
    <s v="Judge Barnes"/>
    <s v="Multiple"/>
    <s v="Kummer Road"/>
    <s v="CR 1207"/>
    <n v="0.02"/>
    <n v="0"/>
    <n v="149000"/>
    <d v="2024-10-09T00:00:00"/>
    <m/>
    <m/>
    <m/>
    <m/>
    <m/>
    <m/>
    <s v="Culvert"/>
  </r>
  <r>
    <n v="3"/>
    <x v="42"/>
    <s v="Simpson County "/>
    <s v="Judge Barnes"/>
    <s v="Multiple"/>
    <s v="Kummer Road #2"/>
    <s v="CR 1207"/>
    <n v="0.02"/>
    <n v="0"/>
    <n v="202000"/>
    <d v="2024-10-09T00:00:00"/>
    <n v="351000"/>
    <m/>
    <m/>
    <n v="351000"/>
    <n v="0"/>
    <n v="351000"/>
    <s v="Culvert"/>
  </r>
  <r>
    <n v="3"/>
    <x v="42"/>
    <s v="Simpson County "/>
    <s v="Judge Barnes"/>
    <s v="Multiple"/>
    <s v="Roark Road"/>
    <s v="CR 1006"/>
    <n v="1.73"/>
    <n v="8"/>
    <n v="185000"/>
    <d v="2024-10-15T00:00:00"/>
    <m/>
    <m/>
    <m/>
    <m/>
    <m/>
    <m/>
    <m/>
  </r>
  <r>
    <n v="3"/>
    <x v="42"/>
    <s v="Simpson County "/>
    <s v="Judge Barnes"/>
    <s v="Multiple"/>
    <s v="Howars Brewer Road"/>
    <s v="CR 1215"/>
    <n v="0.42699999999999999"/>
    <n v="8"/>
    <n v="25800"/>
    <d v="2024-10-15T00:00:00"/>
    <n v="210800"/>
    <m/>
    <m/>
    <n v="342300"/>
    <n v="0"/>
    <n v="342300"/>
    <m/>
  </r>
  <r>
    <n v="3"/>
    <x v="43"/>
    <m/>
    <m/>
    <m/>
    <m/>
    <m/>
    <m/>
    <m/>
    <m/>
    <m/>
    <m/>
    <n v="577430"/>
    <m/>
    <m/>
    <m/>
    <m/>
    <m/>
  </r>
  <r>
    <n v="3"/>
    <x v="44"/>
    <s v="Todd County Fiscal Court"/>
    <s v="Judge Mansfield"/>
    <s v="Resurfacing"/>
    <s v="East Jeff Davis Highway"/>
    <s v="CR 1107"/>
    <n v="1.383"/>
    <n v="9"/>
    <n v="160599"/>
    <d v="2024-07-01T00:00:00"/>
    <m/>
    <m/>
    <m/>
    <m/>
    <m/>
    <m/>
    <m/>
  </r>
  <r>
    <n v="3"/>
    <x v="44"/>
    <s v="Todd County Fiscal Court"/>
    <s v="Judge Mansfield"/>
    <s v="Resurfacing"/>
    <s v="Stringtown Road"/>
    <s v="CR 1350"/>
    <n v="2.7770000000000001"/>
    <n v="10"/>
    <n v="244494"/>
    <d v="2024-07-01T00:00:00"/>
    <m/>
    <m/>
    <m/>
    <m/>
    <m/>
    <m/>
    <m/>
  </r>
  <r>
    <n v="3"/>
    <x v="44"/>
    <s v="Todd County Fiscal Court"/>
    <s v="Judge Mansfield"/>
    <s v="Resurfacing"/>
    <s v="Morton Lane"/>
    <s v="CR 1231"/>
    <n v="0.60299999999999998"/>
    <n v="10"/>
    <n v="50337"/>
    <d v="2024-07-01T00:00:00"/>
    <n v="455430"/>
    <m/>
    <m/>
    <n v="455430"/>
    <n v="0"/>
    <n v="455430"/>
    <m/>
  </r>
  <r>
    <n v="3"/>
    <x v="44"/>
    <s v="City of Elkton"/>
    <s v="Mayor Green"/>
    <s v="Resurfacing/patching"/>
    <s v="Mary Drive"/>
    <s v="CS 1034"/>
    <n v="7.4999999999999997E-2"/>
    <n v="10"/>
    <n v="16500"/>
    <d v="2024-10-04T00:00:00"/>
    <m/>
    <m/>
    <m/>
    <m/>
    <m/>
    <m/>
    <m/>
  </r>
  <r>
    <n v="3"/>
    <x v="44"/>
    <s v="City of Elkton"/>
    <s v="Mayor Green"/>
    <s v="Resurfacing/patching"/>
    <s v="Foggy Lane"/>
    <s v="CS 1023"/>
    <n v="0.26100000000000001"/>
    <n v="8"/>
    <n v="52750"/>
    <d v="2024-10-04T00:00:00"/>
    <m/>
    <m/>
    <m/>
    <m/>
    <m/>
    <m/>
    <m/>
  </r>
  <r>
    <n v="3"/>
    <x v="44"/>
    <s v="City of Elkton"/>
    <s v="Mayor Green"/>
    <s v="Resurfacing/patching"/>
    <s v="Marion Street"/>
    <s v="CS 1053C"/>
    <n v="0.25800000000000001"/>
    <n v="8"/>
    <n v="52750"/>
    <d v="2024-10-04T00:00:00"/>
    <n v="122000"/>
    <m/>
    <m/>
    <n v="174500"/>
    <n v="0"/>
    <n v="122000"/>
    <m/>
  </r>
  <r>
    <n v="3"/>
    <x v="45"/>
    <m/>
    <m/>
    <m/>
    <m/>
    <m/>
    <m/>
    <m/>
    <m/>
    <m/>
    <m/>
    <n v="3957785"/>
    <m/>
    <m/>
    <m/>
    <m/>
    <m/>
  </r>
  <r>
    <n v="3"/>
    <x v="46"/>
    <s v="City of Bowling Green"/>
    <s v="Mayor Alcott"/>
    <s v="Resurfacing/other"/>
    <s v="Commerce Drive"/>
    <s v="CS 1983"/>
    <n v="0.52"/>
    <n v="10"/>
    <n v="690785"/>
    <d v="2024-10-14T00:00:00"/>
    <n v="690785"/>
    <m/>
    <m/>
    <n v="690785"/>
    <n v="0"/>
    <n v="690785"/>
    <m/>
  </r>
  <r>
    <n v="3"/>
    <x v="46"/>
    <s v="Warren County Fiscal Court"/>
    <s v="Judge Gorman"/>
    <s v="Multiple"/>
    <s v="Bettersworth Road"/>
    <s v="CR 1267"/>
    <n v="1.52"/>
    <n v="10"/>
    <n v="1200000"/>
    <d v="2024-09-27T00:00:00"/>
    <m/>
    <m/>
    <m/>
    <m/>
    <m/>
    <m/>
    <m/>
  </r>
  <r>
    <n v="3"/>
    <x v="46"/>
    <s v="Warren County Fiscal Court"/>
    <s v="Judge Gorman"/>
    <s v="Multiple"/>
    <s v="Dillard Road"/>
    <s v="CR 1266"/>
    <n v="2.4700000000000002"/>
    <n v="8"/>
    <n v="310000"/>
    <d v="2024-09-27T00:00:00"/>
    <m/>
    <m/>
    <m/>
    <m/>
    <m/>
    <m/>
    <m/>
  </r>
  <r>
    <n v="3"/>
    <x v="46"/>
    <s v="Warren County Fiscal Court"/>
    <s v="Judge Gorman"/>
    <s v="Multiple"/>
    <s v="Boyce Fairview Road"/>
    <s v="CR 1188"/>
    <n v="0.03"/>
    <n v="8"/>
    <n v="210000"/>
    <d v="2024-09-27T00:00:00"/>
    <m/>
    <m/>
    <m/>
    <m/>
    <m/>
    <m/>
    <m/>
  </r>
  <r>
    <n v="3"/>
    <x v="46"/>
    <s v="Warren County Fiscal Court"/>
    <s v="Judge Gorman"/>
    <s v="Multiple"/>
    <s v="Elrod Road"/>
    <s v="CR 1240"/>
    <n v="2.44"/>
    <n v="8"/>
    <n v="280000"/>
    <d v="2024-09-27T00:00:00"/>
    <m/>
    <m/>
    <m/>
    <m/>
    <m/>
    <m/>
    <m/>
  </r>
  <r>
    <n v="3"/>
    <x v="46"/>
    <s v="Warren County Fiscal Court"/>
    <s v="Judge Gorman"/>
    <s v="Multiple"/>
    <s v="Shanty Hollow Road"/>
    <s v="CR 1075"/>
    <n v="1.02"/>
    <n v="10"/>
    <n v="124000"/>
    <d v="2024-09-27T00:00:00"/>
    <m/>
    <m/>
    <m/>
    <m/>
    <m/>
    <m/>
    <m/>
  </r>
  <r>
    <n v="3"/>
    <x v="46"/>
    <s v="Warren County Fiscal Court"/>
    <s v="Judge Gorman"/>
    <s v="Multiple"/>
    <s v="Vance Lane"/>
    <s v="CR 1284"/>
    <n v="3.14"/>
    <n v="10"/>
    <n v="245000"/>
    <d v="2024-09-27T00:00:00"/>
    <m/>
    <m/>
    <m/>
    <m/>
    <m/>
    <m/>
    <m/>
  </r>
  <r>
    <n v="3"/>
    <x v="46"/>
    <s v="Warren County Fiscal Court"/>
    <s v="Judge Gorman"/>
    <s v="Multiple"/>
    <s v="Richard Road"/>
    <s v="CR 1263"/>
    <n v="0.01"/>
    <n v="0"/>
    <n v="290000"/>
    <d v="2024-09-27T00:00:00"/>
    <m/>
    <m/>
    <m/>
    <m/>
    <m/>
    <m/>
    <s v="Culvert"/>
  </r>
  <r>
    <n v="3"/>
    <x v="46"/>
    <s v="Warren County Fiscal Court"/>
    <s v="Judge Gorman"/>
    <s v="Multiple"/>
    <s v="Will Bohannon Road"/>
    <s v="CR 1022"/>
    <n v="4.1900000000000004"/>
    <n v="8"/>
    <n v="340000"/>
    <d v="2024-09-27T00:00:00"/>
    <m/>
    <m/>
    <m/>
    <m/>
    <m/>
    <m/>
    <m/>
  </r>
  <r>
    <n v="3"/>
    <x v="46"/>
    <s v="Warren County Fiscal Court"/>
    <s v="Judge Gorman"/>
    <s v="Multiple"/>
    <s v="Twin Bridges Road"/>
    <s v="CR 1660"/>
    <n v="1.76"/>
    <n v="8"/>
    <n v="268000"/>
    <d v="2024-09-27T00:00:00"/>
    <n v="3267000"/>
    <m/>
    <m/>
    <n v="3910000"/>
    <n v="0"/>
    <n v="3267000"/>
    <m/>
  </r>
  <r>
    <n v="4"/>
    <x v="47"/>
    <m/>
    <m/>
    <m/>
    <m/>
    <m/>
    <m/>
    <m/>
    <m/>
    <m/>
    <m/>
    <m/>
    <n v="10246687.799999999"/>
    <m/>
    <m/>
    <m/>
    <m/>
  </r>
  <r>
    <n v="4"/>
    <x v="48"/>
    <m/>
    <m/>
    <m/>
    <m/>
    <m/>
    <m/>
    <m/>
    <m/>
    <m/>
    <m/>
    <n v="865943.97"/>
    <m/>
    <m/>
    <m/>
    <m/>
    <m/>
  </r>
  <r>
    <n v="4"/>
    <x v="48"/>
    <s v="Breckinridge County Fiscal Court"/>
    <s v="Judge Lucas"/>
    <s v="Resurfacing"/>
    <s v="Church of God Road"/>
    <s v="CR 1162"/>
    <n v="2.5099999999999998"/>
    <n v="10"/>
    <n v="110000"/>
    <d v="2024-09-24T00:00:00"/>
    <m/>
    <m/>
    <m/>
    <m/>
    <m/>
    <m/>
    <m/>
  </r>
  <r>
    <n v="4"/>
    <x v="48"/>
    <s v="Breckinridge County Fiscal Court"/>
    <s v="Judge Lucas"/>
    <s v="Resurfacing"/>
    <s v="Ballpark Road"/>
    <s v="CR 1346"/>
    <n v="0.53"/>
    <n v="10"/>
    <n v="45000"/>
    <d v="2024-09-24T00:00:00"/>
    <m/>
    <m/>
    <m/>
    <m/>
    <m/>
    <m/>
    <m/>
  </r>
  <r>
    <n v="4"/>
    <x v="48"/>
    <s v="Breckinridge County Fiscal Court"/>
    <s v="Judge Lucas"/>
    <s v="Resurfacing"/>
    <s v="E. Allie Brown Lane"/>
    <s v="CR 1147"/>
    <n v="0.55000000000000004"/>
    <n v="10"/>
    <n v="38000"/>
    <d v="2024-09-24T00:00:00"/>
    <m/>
    <m/>
    <m/>
    <m/>
    <m/>
    <m/>
    <m/>
  </r>
  <r>
    <n v="4"/>
    <x v="48"/>
    <s v="Breckinridge County Fiscal Court"/>
    <s v="Judge Lucas"/>
    <s v="Resurfacing"/>
    <s v="W. Allie Brown Lane"/>
    <s v="CR 1146"/>
    <n v="0.54"/>
    <n v="10"/>
    <n v="37000"/>
    <d v="2024-09-24T00:00:00"/>
    <m/>
    <m/>
    <m/>
    <m/>
    <m/>
    <m/>
    <m/>
  </r>
  <r>
    <n v="4"/>
    <x v="48"/>
    <s v="Breckinridge County Fiscal Court"/>
    <s v="Judge Lucas"/>
    <s v="Resurfacing"/>
    <s v="Harold Lucas Lane"/>
    <s v="CR 1040"/>
    <n v="1.1299999999999999"/>
    <n v="10"/>
    <n v="35000"/>
    <d v="2024-09-24T00:00:00"/>
    <m/>
    <m/>
    <m/>
    <m/>
    <m/>
    <m/>
    <m/>
  </r>
  <r>
    <n v="4"/>
    <x v="48"/>
    <s v="Breckinridge County Fiscal Court"/>
    <s v="Judge Lucas"/>
    <s v="Resurfacing"/>
    <s v="Harold Lucas Lane"/>
    <s v="CR 1040"/>
    <n v="1.1299999999999999"/>
    <n v="10"/>
    <n v="65000"/>
    <d v="2024-09-24T00:00:00"/>
    <n v="330000"/>
    <m/>
    <m/>
    <n v="330000"/>
    <n v="0"/>
    <n v="330000"/>
    <m/>
  </r>
  <r>
    <n v="4"/>
    <x v="48"/>
    <s v="City of Cloverport"/>
    <s v="Mayor Weatherholt"/>
    <s v="Multiple"/>
    <s v="6th Street"/>
    <s v="CR 2033"/>
    <n v="0.34100000000000003"/>
    <n v="10"/>
    <n v="2192.85"/>
    <d v="2024-10-14T00:00:00"/>
    <m/>
    <m/>
    <m/>
    <m/>
    <m/>
    <m/>
    <m/>
  </r>
  <r>
    <n v="4"/>
    <x v="48"/>
    <s v="City of Cloverport"/>
    <s v="Mayor Weatherholt"/>
    <s v="Multiple"/>
    <s v="Claridge St."/>
    <s v="014CS 2042"/>
    <n v="0.17699999999999999"/>
    <n v="10"/>
    <n v="9176.48"/>
    <d v="2024-10-14T00:00:00"/>
    <m/>
    <m/>
    <m/>
    <m/>
    <m/>
    <m/>
    <m/>
  </r>
  <r>
    <n v="4"/>
    <x v="48"/>
    <s v="City of Cloverport"/>
    <s v="Mayor Weatherholt"/>
    <s v="Multiple"/>
    <s v="6th St. #2"/>
    <s v="014C 2065"/>
    <n v="4.2999999999999997E-2"/>
    <n v="8"/>
    <n v="8811.83"/>
    <d v="2024-10-14T00:00:00"/>
    <m/>
    <m/>
    <m/>
    <m/>
    <m/>
    <m/>
    <m/>
  </r>
  <r>
    <n v="4"/>
    <x v="48"/>
    <s v="City of Cloverport"/>
    <s v="Mayor Weatherholt"/>
    <s v="Multiple"/>
    <s v="5th St. "/>
    <s v="014CS 2036"/>
    <n v="0.37"/>
    <n v="9"/>
    <n v="14213.1"/>
    <d v="2024-10-14T00:00:00"/>
    <m/>
    <m/>
    <m/>
    <m/>
    <m/>
    <m/>
    <m/>
  </r>
  <r>
    <n v="4"/>
    <x v="48"/>
    <s v="City of Cloverport"/>
    <s v="Mayor Weatherholt"/>
    <s v="Multiple"/>
    <s v="Ferry St. "/>
    <s v="014CS 2054"/>
    <n v="0.16400000000000001"/>
    <n v="10"/>
    <n v="9392.6299999999992"/>
    <d v="2024-10-14T00:00:00"/>
    <m/>
    <m/>
    <m/>
    <m/>
    <m/>
    <m/>
    <m/>
  </r>
  <r>
    <n v="4"/>
    <x v="48"/>
    <s v="City of Cloverport"/>
    <s v="Mayor Weatherholt"/>
    <s v="Multiple"/>
    <s v="W. Main St."/>
    <s v="014CS 2056"/>
    <n v="9.5000000000000001E-2"/>
    <n v="9"/>
    <n v="6606.6"/>
    <d v="2024-10-14T00:00:00"/>
    <m/>
    <m/>
    <m/>
    <m/>
    <m/>
    <m/>
    <m/>
  </r>
  <r>
    <n v="4"/>
    <x v="48"/>
    <s v="City of Cloverport"/>
    <s v="Mayor Weatherholt"/>
    <s v="Multiple"/>
    <s v="Park St. "/>
    <s v="014CS 2020"/>
    <n v="7.9000000000000001E-2"/>
    <n v="9"/>
    <n v="5476.35"/>
    <d v="2024-10-14T00:00:00"/>
    <m/>
    <m/>
    <m/>
    <m/>
    <m/>
    <m/>
    <m/>
  </r>
  <r>
    <n v="4"/>
    <x v="48"/>
    <s v="City of Cloverport"/>
    <s v="Mayor Weatherholt"/>
    <s v="Multiple"/>
    <s v="Alley Unnamed"/>
    <s v="014CS 2002"/>
    <n v="0.35399999999999998"/>
    <n v="10"/>
    <n v="9574.1299999999992"/>
    <d v="2024-10-14T00:00:00"/>
    <n v="65443.969999999994"/>
    <m/>
    <m/>
    <n v="75704.5"/>
    <n v="0"/>
    <n v="75704.5"/>
    <m/>
  </r>
  <r>
    <n v="4"/>
    <x v="48"/>
    <s v="City of Hardinsburg"/>
    <s v="Mayor Macy"/>
    <s v="Resurfacing"/>
    <s v="Old Hwy 60/Third St. "/>
    <s v="CS 1025/1017"/>
    <n v="2.0499999999999998"/>
    <n v="9"/>
    <n v="312500"/>
    <d v="2024-09-24T00:00:00"/>
    <n v="312500"/>
    <m/>
    <m/>
    <n v="312500"/>
    <n v="0"/>
    <n v="312500"/>
    <m/>
  </r>
  <r>
    <n v="4"/>
    <x v="48"/>
    <s v="City of Irvington"/>
    <s v="Mayor Kennedy"/>
    <s v="Resurfacing"/>
    <s v="Center Street"/>
    <s v="CS 3016"/>
    <n v="0.5"/>
    <n v="8"/>
    <n v="70000"/>
    <d v="2024-10-14T00:00:00"/>
    <m/>
    <m/>
    <m/>
    <m/>
    <m/>
    <m/>
    <m/>
  </r>
  <r>
    <n v="4"/>
    <x v="48"/>
    <s v="City of Irvington"/>
    <s v="Mayor Kennedy"/>
    <s v="Resurfacing"/>
    <s v="Johnson St. "/>
    <s v="CS 3007"/>
    <n v="0.1"/>
    <n v="10"/>
    <n v="18000"/>
    <d v="2024-10-14T00:00:00"/>
    <m/>
    <m/>
    <m/>
    <m/>
    <m/>
    <m/>
    <m/>
  </r>
  <r>
    <n v="4"/>
    <x v="48"/>
    <s v="City of Irvington"/>
    <s v="Mayor Kennedy"/>
    <s v="Resurfacing"/>
    <s v="North 3rd St."/>
    <s v="CS 3022"/>
    <n v="0.1"/>
    <n v="10"/>
    <n v="20000"/>
    <d v="2024-10-14T00:00:00"/>
    <m/>
    <m/>
    <m/>
    <m/>
    <m/>
    <m/>
    <m/>
  </r>
  <r>
    <n v="4"/>
    <x v="48"/>
    <s v="City of Irvington"/>
    <s v="Mayor Kennedy"/>
    <s v="Resurfacing"/>
    <s v="Michelle Way"/>
    <s v="CS 3009"/>
    <n v="0.3"/>
    <n v="9"/>
    <n v="50000"/>
    <d v="2024-10-14T00:00:00"/>
    <n v="158000"/>
    <m/>
    <m/>
    <n v="233000"/>
    <n v="23000"/>
    <n v="158000"/>
    <m/>
  </r>
  <r>
    <n v="4"/>
    <x v="49"/>
    <m/>
    <m/>
    <m/>
    <m/>
    <m/>
    <m/>
    <m/>
    <m/>
    <m/>
    <m/>
    <n v="2776710"/>
    <m/>
    <m/>
    <m/>
    <m/>
    <m/>
  </r>
  <r>
    <n v="4"/>
    <x v="49"/>
    <s v="City of Caneyville"/>
    <s v="Mayor Embry"/>
    <s v="Resurfacing/hazardous"/>
    <s v="Southland Drive "/>
    <s v="CS  3010"/>
    <n v="0.159"/>
    <n v="10"/>
    <n v="21375"/>
    <d v="2024-10-11T00:00:00"/>
    <m/>
    <m/>
    <m/>
    <m/>
    <m/>
    <m/>
    <m/>
  </r>
  <r>
    <n v="4"/>
    <x v="49"/>
    <s v="City of Caneyville"/>
    <s v="Mayor Embry"/>
    <s v="Resurfacing/hazardous"/>
    <s v="Cemetery Street"/>
    <s v="CS 3027"/>
    <n v="6.8000000000000005E-2"/>
    <n v="10"/>
    <n v="11875"/>
    <d v="2024-10-11T00:00:00"/>
    <m/>
    <m/>
    <m/>
    <m/>
    <m/>
    <m/>
    <m/>
  </r>
  <r>
    <n v="4"/>
    <x v="49"/>
    <s v="City of Caneyville"/>
    <s v="Mayor Embry"/>
    <s v="Resurfacing/hazardous"/>
    <s v="Vine Street"/>
    <s v="CS 3007"/>
    <n v="0.17100000000000001"/>
    <n v="8"/>
    <n v="13250"/>
    <d v="2024-10-11T00:00:00"/>
    <n v="46500"/>
    <m/>
    <m/>
    <n v="46500"/>
    <n v="0"/>
    <m/>
    <m/>
  </r>
  <r>
    <n v="4"/>
    <x v="49"/>
    <s v="City of Leitchfield"/>
    <s v="Mayor Miller"/>
    <s v="Resurfacing"/>
    <s v="Carson Drive"/>
    <s v="CS 1066"/>
    <n v="0.14699999999999999"/>
    <n v="9"/>
    <n v="22781"/>
    <d v="2024-10-11T00:00:00"/>
    <m/>
    <m/>
    <m/>
    <m/>
    <m/>
    <m/>
    <m/>
  </r>
  <r>
    <n v="4"/>
    <x v="49"/>
    <s v="City of Leitchfield"/>
    <s v="Mayor Miller"/>
    <s v="Resurfacing"/>
    <s v="Quail Run Circle"/>
    <s v="CS 1185"/>
    <n v="0.25700000000000001"/>
    <n v="9"/>
    <n v="26835"/>
    <d v="2024-10-11T00:00:00"/>
    <m/>
    <m/>
    <m/>
    <m/>
    <m/>
    <m/>
    <m/>
  </r>
  <r>
    <n v="4"/>
    <x v="49"/>
    <s v="City of Leitchfield"/>
    <s v="Mayor Miller"/>
    <s v="Resurfacing"/>
    <s v="Grayson Street #2"/>
    <s v="CS 1022"/>
    <n v="0.26800000000000002"/>
    <n v="8"/>
    <n v="29723.5"/>
    <d v="2024-10-11T00:00:00"/>
    <m/>
    <m/>
    <m/>
    <m/>
    <m/>
    <m/>
    <m/>
  </r>
  <r>
    <n v="4"/>
    <x v="49"/>
    <s v="City of Leitchfield"/>
    <s v="Mayor Miller"/>
    <s v="Resurfacing"/>
    <s v="Deshea Drive"/>
    <s v="CS 1022"/>
    <n v="0.26800000000000002"/>
    <n v="8"/>
    <n v="24546.5"/>
    <d v="2024-10-11T00:00:00"/>
    <m/>
    <m/>
    <m/>
    <m/>
    <m/>
    <m/>
    <m/>
  </r>
  <r>
    <n v="4"/>
    <x v="49"/>
    <s v="City of Leitchfield"/>
    <s v="Mayor Miller"/>
    <s v="Resurfacing"/>
    <s v="Miller Avenue"/>
    <s v="CS1057"/>
    <n v="9.9000000000000005E-2"/>
    <n v="8"/>
    <n v="11104"/>
    <d v="2024-10-11T00:00:00"/>
    <n v="114990"/>
    <m/>
    <m/>
    <n v="150890.5"/>
    <n v="0"/>
    <n v="114990"/>
    <m/>
  </r>
  <r>
    <n v="4"/>
    <x v="49"/>
    <s v="Grayson County Fiscal Court"/>
    <s v="Judge Henderson"/>
    <s v="Resurfacing"/>
    <s v="Hickory Flats Road"/>
    <s v="CR 1634"/>
    <n v="4.0289999999999999"/>
    <n v="10"/>
    <n v="353205"/>
    <d v="2024-09-30T00:00:00"/>
    <m/>
    <m/>
    <m/>
    <m/>
    <m/>
    <m/>
    <m/>
  </r>
  <r>
    <n v="4"/>
    <x v="49"/>
    <s v="Grayson County Fiscal Court"/>
    <s v="Judge Henderson"/>
    <s v="Resurfacing"/>
    <s v="Wheelers Mill Road"/>
    <s v="CR-1181"/>
    <n v="3.4580000000000002"/>
    <n v="10"/>
    <n v="268035"/>
    <d v="2024-09-30T00:00:00"/>
    <m/>
    <m/>
    <m/>
    <m/>
    <m/>
    <m/>
    <m/>
  </r>
  <r>
    <n v="4"/>
    <x v="49"/>
    <s v="Grayson County Fiscal Court"/>
    <s v="Judge Henderson"/>
    <s v="Resurfacing"/>
    <s v="Shores Road"/>
    <s v="CR-1493"/>
    <n v="2.5539999999999998"/>
    <n v="10"/>
    <n v="263025"/>
    <d v="2024-09-30T00:00:00"/>
    <m/>
    <m/>
    <m/>
    <m/>
    <m/>
    <m/>
    <m/>
  </r>
  <r>
    <n v="4"/>
    <x v="49"/>
    <s v="Grayson County Fiscal Court"/>
    <s v="Judge Henderson"/>
    <s v="Resurfacing"/>
    <s v="Shrewsbury Sadler Road"/>
    <s v="CR-1332"/>
    <n v="2.8860000000000001"/>
    <n v="10"/>
    <n v="232965"/>
    <d v="2024-09-30T00:00:00"/>
    <m/>
    <m/>
    <m/>
    <m/>
    <m/>
    <m/>
    <m/>
  </r>
  <r>
    <n v="4"/>
    <x v="49"/>
    <s v="Grayson County Fiscal Court"/>
    <s v="Judge Henderson"/>
    <s v="Resurfacing"/>
    <s v="Blackrock Road"/>
    <s v="CR-1314"/>
    <n v="2.2869999999999999"/>
    <n v="9"/>
    <n v="172845"/>
    <d v="2024-09-30T00:00:00"/>
    <m/>
    <m/>
    <m/>
    <m/>
    <m/>
    <m/>
    <m/>
  </r>
  <r>
    <n v="4"/>
    <x v="49"/>
    <s v="Grayson County Fiscal Court"/>
    <s v="Judge Henderson"/>
    <s v="Resurfacing"/>
    <s v="Eveleigh Road"/>
    <s v="CR-1094"/>
    <n v="2.258"/>
    <n v="10"/>
    <n v="177855"/>
    <d v="2024-09-30T00:00:00"/>
    <m/>
    <m/>
    <m/>
    <m/>
    <m/>
    <m/>
    <m/>
  </r>
  <r>
    <n v="4"/>
    <x v="49"/>
    <s v="Grayson County Fiscal Court"/>
    <s v="Judge Henderson"/>
    <s v="Resurfacing"/>
    <s v="JD Hudson Road"/>
    <s v="CR-1363"/>
    <n v="3.238"/>
    <n v="10"/>
    <n v="268035"/>
    <d v="2024-09-30T00:00:00"/>
    <m/>
    <m/>
    <m/>
    <m/>
    <m/>
    <m/>
    <m/>
  </r>
  <r>
    <n v="4"/>
    <x v="49"/>
    <s v="Grayson County Fiscal Court"/>
    <s v="Judge Henderson"/>
    <s v="Resurfacing"/>
    <s v="Pine Knob Road"/>
    <s v="CR-1557"/>
    <n v="2.2749999999999999"/>
    <n v="10"/>
    <n v="220440"/>
    <d v="2024-09-30T00:00:00"/>
    <m/>
    <m/>
    <m/>
    <m/>
    <m/>
    <m/>
    <m/>
  </r>
  <r>
    <n v="4"/>
    <x v="49"/>
    <s v="Grayson County Fiscal Court"/>
    <s v="Judge Henderson"/>
    <s v="Resurfacing"/>
    <s v="Sadler Lane"/>
    <s v="CR-1262"/>
    <n v="2.9169999999999998"/>
    <n v="10"/>
    <n v="200400"/>
    <d v="2024-09-30T00:00:00"/>
    <m/>
    <m/>
    <m/>
    <m/>
    <m/>
    <m/>
    <m/>
  </r>
  <r>
    <n v="4"/>
    <x v="49"/>
    <s v="Grayson County Fiscal Court"/>
    <s v="Judge Henderson"/>
    <s v="Resurfacing"/>
    <s v="Tousey Road"/>
    <s v="CR-1872"/>
    <n v="1.8779999999999999"/>
    <n v="10"/>
    <n v="177855"/>
    <d v="2024-09-30T00:00:00"/>
    <m/>
    <m/>
    <m/>
    <m/>
    <m/>
    <m/>
    <m/>
  </r>
  <r>
    <n v="4"/>
    <x v="49"/>
    <s v="Grayson County Fiscal Court"/>
    <s v="Judge Henderson"/>
    <s v="Resurfacing"/>
    <s v="Gibson Road"/>
    <s v="CR-1488"/>
    <n v="1.57"/>
    <n v="9"/>
    <n v="137775"/>
    <d v="2024-09-30T00:00:00"/>
    <m/>
    <m/>
    <m/>
    <m/>
    <m/>
    <m/>
    <m/>
  </r>
  <r>
    <n v="4"/>
    <x v="49"/>
    <s v="Grayson County Fiscal Court"/>
    <s v="Judge Henderson"/>
    <s v="Resurfacing"/>
    <s v="Branch Road"/>
    <s v="CR-1265"/>
    <n v="0.83099999999999996"/>
    <n v="10"/>
    <n v="60120"/>
    <d v="2024-09-30T00:00:00"/>
    <m/>
    <m/>
    <m/>
    <m/>
    <m/>
    <m/>
    <m/>
  </r>
  <r>
    <n v="4"/>
    <x v="49"/>
    <s v="Grayson County Fiscal Court"/>
    <s v="Judge Henderson"/>
    <s v="Resurfacing"/>
    <s v="Conklin School Road"/>
    <s v="CR-1091"/>
    <n v="0.71099999999999997"/>
    <n v="10"/>
    <n v="50100"/>
    <d v="2024-09-30T00:00:00"/>
    <m/>
    <m/>
    <m/>
    <m/>
    <m/>
    <m/>
    <m/>
  </r>
  <r>
    <n v="4"/>
    <x v="49"/>
    <s v="Grayson County Fiscal Court"/>
    <s v="Judge Henderson"/>
    <s v="Resurfacing"/>
    <s v="Doe Hollow Drive"/>
    <s v="CR-1718"/>
    <n v="0.40200000000000002"/>
    <n v="10"/>
    <n v="32565"/>
    <d v="2024-09-30T00:00:00"/>
    <n v="2615220"/>
    <m/>
    <m/>
    <n v="2848185"/>
    <n v="0"/>
    <n v="2848185"/>
    <m/>
  </r>
  <r>
    <n v="4"/>
    <x v="50"/>
    <m/>
    <m/>
    <m/>
    <m/>
    <m/>
    <m/>
    <m/>
    <m/>
    <m/>
    <m/>
    <n v="729541"/>
    <m/>
    <m/>
    <m/>
    <m/>
    <m/>
  </r>
  <r>
    <n v="4"/>
    <x v="50"/>
    <s v="Green County Fiscal Court"/>
    <s v="Judge Frank"/>
    <s v="Resurfacing"/>
    <s v="Doc Ward Road"/>
    <s v="CR 1314"/>
    <n v="1.98"/>
    <n v="10"/>
    <n v="210600"/>
    <d v="2024-07-02T00:00:00"/>
    <m/>
    <m/>
    <m/>
    <m/>
    <m/>
    <m/>
    <m/>
  </r>
  <r>
    <n v="4"/>
    <x v="50"/>
    <s v="Green County Fiscal Court"/>
    <s v="Judge Frank"/>
    <s v="Resurfacing"/>
    <s v="Hall Cemetery Road"/>
    <s v="CR 1052"/>
    <n v="1.92"/>
    <n v="10"/>
    <n v="143000"/>
    <d v="2024-07-02T00:00:00"/>
    <m/>
    <m/>
    <m/>
    <m/>
    <m/>
    <m/>
    <m/>
  </r>
  <r>
    <n v="4"/>
    <x v="50"/>
    <s v="Green County Fiscal Court"/>
    <s v="Judge Frank"/>
    <s v="Resurfacing"/>
    <s v="Hines Lane"/>
    <s v="CRA 1088"/>
    <n v="0.04"/>
    <n v="10"/>
    <n v="10584"/>
    <d v="2024-07-02T00:00:00"/>
    <m/>
    <m/>
    <m/>
    <m/>
    <m/>
    <m/>
    <m/>
  </r>
  <r>
    <n v="4"/>
    <x v="50"/>
    <s v="Green County Fiscal Court"/>
    <s v="Judge Frank"/>
    <s v="Resurfacing"/>
    <s v="Glenview Road"/>
    <s v="CR 1283"/>
    <n v="2.87"/>
    <n v="10"/>
    <n v="222905"/>
    <d v="2024-07-02T00:00:00"/>
    <m/>
    <m/>
    <m/>
    <m/>
    <m/>
    <m/>
    <m/>
  </r>
  <r>
    <n v="4"/>
    <x v="50"/>
    <s v="Green County Fiscal Court"/>
    <s v="Judge Frank"/>
    <s v="Resurfacing"/>
    <s v="Robert Landis Road"/>
    <s v="CR 1152"/>
    <n v="2.16"/>
    <n v="10"/>
    <n v="142452"/>
    <d v="2024-07-02T00:00:00"/>
    <n v="729541"/>
    <m/>
    <m/>
    <n v="729541"/>
    <m/>
    <n v="729541"/>
    <m/>
  </r>
  <r>
    <n v="4"/>
    <x v="51"/>
    <m/>
    <m/>
    <m/>
    <m/>
    <m/>
    <m/>
    <m/>
    <m/>
    <m/>
    <m/>
    <n v="495000"/>
    <m/>
    <m/>
    <m/>
    <m/>
    <m/>
  </r>
  <r>
    <n v="4"/>
    <x v="52"/>
    <s v="Hardin County Fiscal Court"/>
    <s v="Judge Taul"/>
    <s v="Resurfacing"/>
    <s v="Nacke Pike"/>
    <s v="CR 1359"/>
    <n v="3.3959999999999999"/>
    <n v="10"/>
    <n v="325000"/>
    <d v="2024-06-27T00:00:00"/>
    <m/>
    <m/>
    <m/>
    <m/>
    <m/>
    <m/>
    <m/>
  </r>
  <r>
    <n v="4"/>
    <x v="52"/>
    <s v="Hardin County Fiscal Court"/>
    <s v="Judge Taul"/>
    <s v="Resurfacing"/>
    <s v="Middle creek Road"/>
    <s v="CR 1158"/>
    <n v="1.788"/>
    <n v="10"/>
    <n v="170000"/>
    <d v="2024-06-27T00:00:00"/>
    <n v="495000"/>
    <m/>
    <m/>
    <n v="495000"/>
    <m/>
    <n v="495000"/>
    <m/>
  </r>
  <r>
    <n v="4"/>
    <x v="53"/>
    <m/>
    <m/>
    <m/>
    <m/>
    <m/>
    <m/>
    <m/>
    <m/>
    <m/>
    <m/>
    <n v="1417123"/>
    <m/>
    <m/>
    <m/>
    <m/>
    <m/>
  </r>
  <r>
    <n v="4"/>
    <x v="54"/>
    <s v="Hart Fiscal Court"/>
    <s v="Judge Choate"/>
    <s v="Resurfacing"/>
    <s v="Logsdon Valley Road"/>
    <s v="CR 1293"/>
    <n v="2.1040000000000001"/>
    <n v="9"/>
    <n v="170000"/>
    <d v="2024-08-20T00:00:00"/>
    <m/>
    <m/>
    <m/>
    <m/>
    <m/>
    <m/>
    <m/>
  </r>
  <r>
    <n v="4"/>
    <x v="54"/>
    <s v="Hart Fiscal Court"/>
    <s v="Judge Choate"/>
    <s v="Resurfacing"/>
    <s v="Bunnell Crossing Road"/>
    <s v="CR 1181"/>
    <n v="1.63"/>
    <n v="10"/>
    <n v="130000"/>
    <d v="2024-08-20T00:00:00"/>
    <m/>
    <m/>
    <m/>
    <m/>
    <m/>
    <m/>
    <m/>
  </r>
  <r>
    <n v="4"/>
    <x v="54"/>
    <s v="Hart Fiscal Court"/>
    <s v="Judge Choate"/>
    <s v="Resurfacing"/>
    <s v="South butler Road"/>
    <s v="CR 1260"/>
    <n v="1.05"/>
    <n v="9"/>
    <n v="84000"/>
    <d v="2024-08-20T00:00:00"/>
    <m/>
    <m/>
    <m/>
    <m/>
    <m/>
    <m/>
    <m/>
  </r>
  <r>
    <n v="4"/>
    <x v="54"/>
    <s v="Hart Fiscal Court"/>
    <s v="Judge Choate"/>
    <s v="Resurfacing"/>
    <s v="Halltown Road"/>
    <s v="CR 1132"/>
    <n v="1.9790000000000001"/>
    <n v="10"/>
    <n v="160000"/>
    <d v="2024-08-20T00:00:00"/>
    <m/>
    <m/>
    <m/>
    <m/>
    <m/>
    <m/>
    <m/>
  </r>
  <r>
    <n v="4"/>
    <x v="54"/>
    <s v="Hart Fiscal Court"/>
    <s v="Judge Choate"/>
    <s v="Resurfacing"/>
    <s v="Rocky Hill Road"/>
    <s v="CR 1420"/>
    <n v="2.7"/>
    <n v="10"/>
    <n v="220000"/>
    <d v="2024-08-20T00:00:00"/>
    <m/>
    <m/>
    <m/>
    <m/>
    <m/>
    <m/>
    <m/>
  </r>
  <r>
    <n v="4"/>
    <x v="54"/>
    <s v="Hart Fiscal Court"/>
    <s v="Judge Choate"/>
    <s v="Resurfacing"/>
    <s v="bolton School Road"/>
    <s v="CR 1063"/>
    <n v="1.55"/>
    <n v="10"/>
    <n v="124000"/>
    <d v="2024-08-20T00:00:00"/>
    <m/>
    <m/>
    <m/>
    <m/>
    <m/>
    <m/>
    <m/>
  </r>
  <r>
    <n v="4"/>
    <x v="54"/>
    <s v="Hart Fiscal Court"/>
    <s v="Judge Choate"/>
    <s v="Resurfacing"/>
    <s v="Robin Lane"/>
    <s v="CR 1386"/>
    <n v="2.621"/>
    <n v="10"/>
    <n v="212000"/>
    <d v="2024-08-20T00:00:00"/>
    <m/>
    <m/>
    <m/>
    <m/>
    <m/>
    <m/>
    <m/>
  </r>
  <r>
    <n v="4"/>
    <x v="54"/>
    <s v="Hart Fiscal Court"/>
    <s v="Judge Choate"/>
    <s v="Resurfacing"/>
    <s v="Charles jaggers Road"/>
    <s v="CR 1380"/>
    <n v="1"/>
    <n v="10"/>
    <n v="80000"/>
    <d v="2024-08-20T00:00:00"/>
    <m/>
    <m/>
    <m/>
    <m/>
    <m/>
    <m/>
    <m/>
  </r>
  <r>
    <n v="4"/>
    <x v="54"/>
    <s v="Hart Fiscal Court"/>
    <s v="Judge Choate"/>
    <s v="Resurfacing"/>
    <s v="George Childress Road "/>
    <s v="CR 1417"/>
    <n v="0.98"/>
    <n v="9"/>
    <n v="80000"/>
    <d v="2024-08-20T00:00:00"/>
    <n v="1260000"/>
    <m/>
    <m/>
    <n v="1260000"/>
    <m/>
    <n v="1260000"/>
    <m/>
  </r>
  <r>
    <n v="4"/>
    <x v="54"/>
    <s v="City of Horse Cave"/>
    <s v="Mayor Curry"/>
    <s v="Resurfacing"/>
    <s v="Top Quality Drive"/>
    <s v="CS-2093"/>
    <n v="0.69"/>
    <n v="9"/>
    <n v="157123"/>
    <d v="2024-08-05T00:00:00"/>
    <n v="157123"/>
    <m/>
    <m/>
    <n v="157123"/>
    <m/>
    <n v="157123"/>
    <m/>
  </r>
  <r>
    <n v="4"/>
    <x v="55"/>
    <m/>
    <m/>
    <m/>
    <m/>
    <m/>
    <m/>
    <m/>
    <m/>
    <m/>
    <m/>
    <n v="857500"/>
    <m/>
    <m/>
    <m/>
    <m/>
    <m/>
  </r>
  <r>
    <n v="4"/>
    <x v="56"/>
    <s v="City of Hodgenville"/>
    <s v="Mayor Phelps"/>
    <s v="Resurfacing"/>
    <s v="College St."/>
    <s v="CS 1076"/>
    <n v="0.55100000000000005"/>
    <n v="10"/>
    <n v="150000"/>
    <d v="2024-10-08T00:00:00"/>
    <m/>
    <m/>
    <m/>
    <m/>
    <m/>
    <m/>
    <m/>
  </r>
  <r>
    <n v="4"/>
    <x v="56"/>
    <s v="City of Hodgenville"/>
    <s v="Mayor Phelps"/>
    <s v="Resurfacing"/>
    <s v="West Main Street"/>
    <s v="CS 1042"/>
    <n v="0.316"/>
    <n v="10"/>
    <n v="95000"/>
    <d v="2024-10-08T00:00:00"/>
    <m/>
    <m/>
    <m/>
    <m/>
    <m/>
    <m/>
    <m/>
  </r>
  <r>
    <n v="4"/>
    <x v="56"/>
    <s v="City of Hodgenville"/>
    <s v="Mayor Phelps"/>
    <s v="Resurfacing"/>
    <s v="Lee Oak Street"/>
    <s v="CS 1018"/>
    <n v="0.222"/>
    <n v="10"/>
    <n v="45000"/>
    <d v="2024-10-08T00:00:00"/>
    <m/>
    <m/>
    <m/>
    <m/>
    <m/>
    <m/>
    <m/>
  </r>
  <r>
    <n v="4"/>
    <x v="56"/>
    <s v="City of Hodgenville"/>
    <s v="Mayor Phelps"/>
    <s v="Resurfacing"/>
    <s v="Orchard Road"/>
    <s v="CS 1063"/>
    <n v="0.28799999999999998"/>
    <n v="10"/>
    <n v="50000"/>
    <d v="2024-10-08T00:00:00"/>
    <n v="340000"/>
    <m/>
    <m/>
    <n v="340000"/>
    <n v="0"/>
    <n v="340000"/>
    <m/>
  </r>
  <r>
    <n v="4"/>
    <x v="56"/>
    <s v="LaRue County Fiscal Court"/>
    <s v="Judge Durrett"/>
    <s v="Resurfacing"/>
    <s v="Charlie Ragland Road"/>
    <s v="CR 1220"/>
    <n v="1.28"/>
    <n v="10"/>
    <n v="99500"/>
    <d v="2024-09-27T00:00:00"/>
    <m/>
    <m/>
    <m/>
    <m/>
    <m/>
    <m/>
    <m/>
  </r>
  <r>
    <n v="4"/>
    <x v="56"/>
    <s v="LaRue County Fiscal Court"/>
    <s v="Judge Durrett"/>
    <s v="Resurfacing"/>
    <s v="Roanoke Road"/>
    <s v="CR 1052"/>
    <n v="2.4300000000000002"/>
    <n v="10"/>
    <n v="201500"/>
    <d v="2024-09-27T00:00:00"/>
    <m/>
    <m/>
    <m/>
    <m/>
    <m/>
    <m/>
    <m/>
  </r>
  <r>
    <n v="4"/>
    <x v="56"/>
    <s v="LaRue County Fiscal Court"/>
    <s v="Judge Durrett"/>
    <s v="Resurfacing"/>
    <s v="Cruse Road"/>
    <s v="CR 1214"/>
    <n v="2.54"/>
    <n v="10"/>
    <n v="216500"/>
    <d v="2024-09-27T00:00:00"/>
    <n v="517500"/>
    <m/>
    <m/>
    <n v="1014623"/>
    <n v="0"/>
    <n v="517500"/>
    <m/>
  </r>
  <r>
    <n v="4"/>
    <x v="57"/>
    <m/>
    <m/>
    <m/>
    <m/>
    <m/>
    <m/>
    <m/>
    <m/>
    <m/>
    <m/>
    <n v="721343"/>
    <m/>
    <m/>
    <m/>
    <m/>
    <m/>
  </r>
  <r>
    <n v="4"/>
    <x v="58"/>
    <s v="Marion County Fiscal Court"/>
    <s v="Judge Daugherty"/>
    <s v="Resurfacing"/>
    <s v="Sam Browning Road"/>
    <s v="CR 1303"/>
    <n v="2.2000000000000002"/>
    <n v="9"/>
    <n v="202100"/>
    <d v="2024-09-18T00:00:00"/>
    <m/>
    <m/>
    <m/>
    <m/>
    <m/>
    <m/>
    <m/>
  </r>
  <r>
    <n v="4"/>
    <x v="58"/>
    <s v="Marion County Fiscal Court"/>
    <s v="Judge Daugherty"/>
    <s v="Resurfacing"/>
    <s v="Beeck Ford Road"/>
    <s v="CR 1024"/>
    <n v="3.25"/>
    <n v="9"/>
    <n v="188000"/>
    <d v="2024-09-18T00:00:00"/>
    <m/>
    <m/>
    <m/>
    <m/>
    <m/>
    <m/>
    <m/>
  </r>
  <r>
    <n v="4"/>
    <x v="58"/>
    <s v="Marion County Fiscal Court"/>
    <s v="Judge Daugherty"/>
    <s v="Resurfacing"/>
    <s v="Brown Foreman Road"/>
    <s v="CR 1331"/>
    <n v="2.25"/>
    <n v="10"/>
    <n v="163278"/>
    <d v="2024-09-18T00:00:00"/>
    <n v="553378"/>
    <m/>
    <m/>
    <n v="553378"/>
    <n v="0"/>
    <n v="553738"/>
    <m/>
  </r>
  <r>
    <n v="4"/>
    <x v="59"/>
    <s v="City of Lebanon"/>
    <s v="Mayor Crenshaw"/>
    <s v="Resurfacing"/>
    <s v="E. Mulberry St."/>
    <s v="CS 1036"/>
    <n v="0.06"/>
    <n v="10"/>
    <n v="41587"/>
    <d v="2024-09-30T00:00:00"/>
    <m/>
    <m/>
    <m/>
    <m/>
    <m/>
    <m/>
    <m/>
  </r>
  <r>
    <n v="4"/>
    <x v="59"/>
    <s v="City of Lebanon"/>
    <s v="Mayor Crenshaw"/>
    <s v="Resurfacing"/>
    <s v="Mock Avenue"/>
    <s v="CS 1103"/>
    <n v="9.6000000000000002E-2"/>
    <n v="9"/>
    <n v="9883"/>
    <d v="2024-09-30T00:00:00"/>
    <m/>
    <m/>
    <m/>
    <m/>
    <m/>
    <m/>
    <m/>
  </r>
  <r>
    <n v="4"/>
    <x v="59"/>
    <s v="City of Lebanon"/>
    <s v="Mayor Crenshaw"/>
    <s v="Resurfacing"/>
    <s v="Park Drive"/>
    <s v="CS 1084"/>
    <n v="0.19"/>
    <n v="10"/>
    <n v="17784"/>
    <d v="2024-09-30T00:00:00"/>
    <m/>
    <m/>
    <m/>
    <m/>
    <m/>
    <m/>
    <m/>
  </r>
  <r>
    <n v="4"/>
    <x v="59"/>
    <s v="City of Lebanon"/>
    <s v="Mayor Crenshaw"/>
    <s v="Resurfacing"/>
    <s v="Sterk Avenue"/>
    <s v="CS 1076"/>
    <n v="0.14399999999999999"/>
    <n v="10"/>
    <n v="13068"/>
    <d v="2024-09-30T00:00:00"/>
    <m/>
    <m/>
    <m/>
    <m/>
    <m/>
    <m/>
    <m/>
  </r>
  <r>
    <n v="4"/>
    <x v="59"/>
    <s v="City of Lebanon"/>
    <s v="Mayor Crenshaw"/>
    <s v="Resurfacing"/>
    <s v="E. Martin Luther King"/>
    <s v="CS 1081"/>
    <n v="0.495"/>
    <n v="9"/>
    <n v="24282"/>
    <d v="2024-09-30T00:00:00"/>
    <m/>
    <m/>
    <m/>
    <m/>
    <m/>
    <m/>
    <m/>
  </r>
  <r>
    <n v="4"/>
    <x v="59"/>
    <s v="City of Lebanon"/>
    <s v="Mayor Crenshaw"/>
    <s v="Resurfacing"/>
    <s v="S. Forest Street"/>
    <s v="CS 1054"/>
    <n v="4.7E-2"/>
    <n v="10"/>
    <n v="19048"/>
    <d v="2024-09-30T00:00:00"/>
    <n v="167965"/>
    <m/>
    <m/>
    <n v="251923"/>
    <n v="0"/>
    <n v="167965"/>
    <m/>
  </r>
  <r>
    <n v="4"/>
    <x v="59"/>
    <s v="City of Lebanon"/>
    <s v="Mayor Crenshaw"/>
    <s v="Resurfacing"/>
    <s v="Taylor Avenue"/>
    <s v="CS 1058"/>
    <n v="0.19"/>
    <n v="8"/>
    <n v="42313"/>
    <d v="2024-10-07T00:00:00"/>
    <m/>
    <m/>
    <m/>
    <m/>
    <m/>
    <m/>
    <m/>
  </r>
  <r>
    <n v="4"/>
    <x v="60"/>
    <m/>
    <m/>
    <m/>
    <m/>
    <m/>
    <m/>
    <m/>
    <m/>
    <m/>
    <m/>
    <n v="193140"/>
    <m/>
    <m/>
    <m/>
    <m/>
    <m/>
  </r>
  <r>
    <n v="4"/>
    <x v="60"/>
    <s v="Meade County Fiscal Court"/>
    <s v="Judge Kok"/>
    <s v="Resurfacing"/>
    <s v="Molly Brown Road"/>
    <s v="CR 1208"/>
    <n v="3.04"/>
    <n v="8"/>
    <n v="193140"/>
    <d v="2024-10-15T00:00:00"/>
    <n v="193140"/>
    <m/>
    <m/>
    <n v="193140"/>
    <n v="0"/>
    <n v="193140"/>
    <m/>
  </r>
  <r>
    <n v="4"/>
    <x v="61"/>
    <m/>
    <m/>
    <m/>
    <m/>
    <m/>
    <m/>
    <m/>
    <m/>
    <m/>
    <m/>
    <n v="827353"/>
    <m/>
    <m/>
    <m/>
    <m/>
    <m/>
  </r>
  <r>
    <n v="4"/>
    <x v="61"/>
    <s v="City of New Haven"/>
    <s v="Mayor Mattingly"/>
    <s v="Resurfacing"/>
    <s v="North 1st Street"/>
    <s v="CS 2008"/>
    <n v="0.19900000000000001"/>
    <n v="9"/>
    <n v="15206"/>
    <d v="2024-10-15T00:00:00"/>
    <m/>
    <m/>
    <m/>
    <m/>
    <m/>
    <m/>
    <m/>
  </r>
  <r>
    <n v="4"/>
    <x v="61"/>
    <s v="City of New Haven"/>
    <s v="Mayor Mattingly"/>
    <s v="Resurfacing"/>
    <s v="Henry Street"/>
    <s v="CS 2005"/>
    <n v="8.4000000000000005E-2"/>
    <n v="9"/>
    <n v="6400"/>
    <d v="2024-10-15T00:00:00"/>
    <m/>
    <m/>
    <m/>
    <m/>
    <m/>
    <m/>
    <m/>
  </r>
  <r>
    <n v="4"/>
    <x v="61"/>
    <s v="City of New Haven"/>
    <s v="Mayor Mattingly"/>
    <s v="Resurfacing"/>
    <s v="West Center Street"/>
    <s v="CS 2006"/>
    <n v="0.105"/>
    <n v="9"/>
    <n v="8000"/>
    <d v="2024-10-15T00:00:00"/>
    <m/>
    <m/>
    <m/>
    <m/>
    <m/>
    <m/>
    <m/>
  </r>
  <r>
    <n v="4"/>
    <x v="61"/>
    <s v="City of New Haven"/>
    <s v="Mayor Mattingly"/>
    <s v="Resurfacing"/>
    <s v="Hilltop "/>
    <s v="CS 2012"/>
    <n v="0.189"/>
    <n v="9"/>
    <n v="15200"/>
    <d v="2024-10-15T00:00:00"/>
    <n v="44806"/>
    <m/>
    <m/>
    <n v="77312"/>
    <n v="0"/>
    <n v="77312"/>
    <m/>
  </r>
  <r>
    <n v="4"/>
    <x v="61"/>
    <s v="Nelson County Fiscal Court"/>
    <s v="Judge Hutchins"/>
    <s v="Resurfacing"/>
    <s v="Bowling Pike"/>
    <s v="CR 1265"/>
    <n v="0.308"/>
    <n v="10"/>
    <n v="19250"/>
    <d v="2024-08-16T00:00:00"/>
    <m/>
    <m/>
    <m/>
    <m/>
    <m/>
    <m/>
    <m/>
  </r>
  <r>
    <n v="4"/>
    <x v="61"/>
    <s v="Nelson County Fiscal Court"/>
    <s v="Judge Hutchins"/>
    <s v="Resurfacing"/>
    <s v="South Stillwell Road"/>
    <s v="CR 1239"/>
    <n v="1.4179999999999999"/>
    <n v="10"/>
    <n v="82127"/>
    <d v="2024-08-16T00:00:00"/>
    <m/>
    <m/>
    <m/>
    <m/>
    <m/>
    <m/>
    <m/>
  </r>
  <r>
    <n v="4"/>
    <x v="61"/>
    <s v="Nelson County Fiscal Court"/>
    <s v="Judge Hutchins"/>
    <s v="Resurfacing"/>
    <s v="Shady Lane"/>
    <s v="CR 1241"/>
    <n v="2.25"/>
    <n v="10"/>
    <n v="159275"/>
    <d v="2024-08-16T00:00:00"/>
    <m/>
    <m/>
    <m/>
    <m/>
    <m/>
    <m/>
    <m/>
  </r>
  <r>
    <n v="4"/>
    <x v="61"/>
    <s v="Nelson County Fiscal Court"/>
    <s v="Judge Hutchins"/>
    <s v="Resurfacing"/>
    <s v="Yates Cooney Neck Road"/>
    <s v="CR 1022"/>
    <n v="0.53600000000000003"/>
    <n v="10"/>
    <n v="31845"/>
    <d v="2024-08-16T00:00:00"/>
    <m/>
    <m/>
    <m/>
    <m/>
    <m/>
    <m/>
    <m/>
  </r>
  <r>
    <n v="4"/>
    <x v="61"/>
    <s v="Nelson County Fiscal Court"/>
    <s v="Judge Hutchins"/>
    <s v="Resurfacing"/>
    <s v="Whitesides Road"/>
    <s v="CR 1313"/>
    <n v="0.98"/>
    <n v="9"/>
    <n v="57900"/>
    <d v="2024-08-16T00:00:00"/>
    <m/>
    <m/>
    <m/>
    <m/>
    <m/>
    <m/>
    <m/>
  </r>
  <r>
    <n v="4"/>
    <x v="61"/>
    <s v="Nelson County Fiscal Court"/>
    <s v="Judge Hutchins"/>
    <s v="Resurfacing"/>
    <s v="Higdon Loop"/>
    <s v="CR 1215"/>
    <n v="0.47299999999999998"/>
    <n v="10"/>
    <n v="28900"/>
    <d v="2024-08-16T00:00:00"/>
    <m/>
    <m/>
    <m/>
    <m/>
    <m/>
    <m/>
    <m/>
  </r>
  <r>
    <n v="4"/>
    <x v="61"/>
    <s v="Nelson County Fiscal Court"/>
    <s v="Judge Hutchins"/>
    <s v="Resurfacing"/>
    <s v="T-Hahn Road"/>
    <s v="CR 1330"/>
    <n v="1.466"/>
    <n v="9"/>
    <n v="75440"/>
    <d v="2024-08-16T00:00:00"/>
    <m/>
    <m/>
    <m/>
    <m/>
    <m/>
    <m/>
    <m/>
  </r>
  <r>
    <n v="4"/>
    <x v="61"/>
    <s v="Nelson County Fiscal Court"/>
    <s v="Judge Hutchins"/>
    <s v="Resurfacing"/>
    <s v="Yates Cooney Neck Road"/>
    <s v="CR 1022"/>
    <n v="2.3479999999999999"/>
    <n v="10"/>
    <n v="173000"/>
    <d v="2024-08-16T00:00:00"/>
    <m/>
    <m/>
    <m/>
    <m/>
    <m/>
    <m/>
    <m/>
  </r>
  <r>
    <n v="4"/>
    <x v="61"/>
    <s v="Nelson County Fiscal Court"/>
    <s v="Judge Hutchins"/>
    <s v="Resurfacing"/>
    <s v="Summers Lane"/>
    <s v="CR 1122"/>
    <n v="1.0369999999999999"/>
    <n v="9"/>
    <n v="64312"/>
    <d v="2024-08-16T00:00:00"/>
    <m/>
    <m/>
    <m/>
    <m/>
    <m/>
    <m/>
    <m/>
  </r>
  <r>
    <n v="4"/>
    <x v="61"/>
    <s v="Nelson County Fiscal Court"/>
    <s v="Judge Hutchins"/>
    <s v="Resurfacing"/>
    <s v="Dee Head Road"/>
    <s v="CR 1219"/>
    <n v="1.1419999999999999"/>
    <n v="10"/>
    <n v="68998"/>
    <d v="2024-08-16T00:00:00"/>
    <m/>
    <m/>
    <m/>
    <m/>
    <m/>
    <m/>
    <m/>
  </r>
  <r>
    <n v="4"/>
    <x v="61"/>
    <s v="Nelson County Fiscal Court"/>
    <s v="Judge Hutchins"/>
    <s v="Resurfacing"/>
    <s v="Pinkston Road"/>
    <s v="CR 1004"/>
    <n v="0.44500000000000001"/>
    <n v="10"/>
    <n v="21500"/>
    <d v="2024-08-16T00:00:00"/>
    <n v="782547"/>
    <m/>
    <m/>
    <n v="978497"/>
    <n v="0"/>
    <n v="782547"/>
    <m/>
  </r>
  <r>
    <n v="4"/>
    <x v="62"/>
    <m/>
    <m/>
    <m/>
    <m/>
    <m/>
    <m/>
    <m/>
    <m/>
    <m/>
    <m/>
    <n v="460001.11"/>
    <m/>
    <n v="0"/>
    <m/>
    <m/>
    <m/>
  </r>
  <r>
    <n v="4"/>
    <x v="63"/>
    <s v="City of Campbellsville"/>
    <s v="Mayor Gray"/>
    <s v="Multiple"/>
    <s v="North Columbia Ave."/>
    <s v="CS 1179"/>
    <n v="2"/>
    <n v="8"/>
    <n v="65948.81"/>
    <d v="2024-10-14T00:00:00"/>
    <n v="65948.81"/>
    <m/>
    <m/>
    <n v="595251.31000000006"/>
    <n v="0"/>
    <n v="65948.81"/>
    <m/>
  </r>
  <r>
    <n v="4"/>
    <x v="63"/>
    <s v="Taylor County Fiscal Court"/>
    <s v="Judge Smith"/>
    <s v="Resurfacing"/>
    <s v="Cuddler Creek"/>
    <s v="CR 1017"/>
    <n v="1.5"/>
    <n v="10"/>
    <n v="85266"/>
    <d v="2024-10-08T00:00:00"/>
    <m/>
    <m/>
    <m/>
    <m/>
    <m/>
    <m/>
    <m/>
  </r>
  <r>
    <n v="4"/>
    <x v="63"/>
    <s v="Taylor County Fiscal Court"/>
    <s v="Judge Smith"/>
    <s v="Resurfacing"/>
    <s v="Popular Grove"/>
    <s v="CR 1337"/>
    <n v="2.8140000000000001"/>
    <n v="8"/>
    <n v="235936.3"/>
    <d v="2024-10-08T00:00:00"/>
    <m/>
    <m/>
    <m/>
    <m/>
    <m/>
    <m/>
    <m/>
  </r>
  <r>
    <n v="4"/>
    <x v="63"/>
    <s v="Taylor County Fiscal Court"/>
    <s v="Judge Smith"/>
    <s v="Other"/>
    <s v="Harlan Caulk"/>
    <s v="CR 1315"/>
    <n v="1.629"/>
    <n v="8"/>
    <n v="72850"/>
    <d v="2024-10-08T00:00:00"/>
    <n v="394052.3"/>
    <m/>
    <m/>
    <n v="433058.77"/>
    <n v="0"/>
    <n v="394052.3"/>
    <m/>
  </r>
  <r>
    <n v="4"/>
    <x v="64"/>
    <m/>
    <m/>
    <m/>
    <m/>
    <m/>
    <m/>
    <m/>
    <m/>
    <m/>
    <m/>
    <n v="903032.72"/>
    <m/>
    <n v="0"/>
    <m/>
    <m/>
    <m/>
  </r>
  <r>
    <n v="4"/>
    <x v="65"/>
    <s v="City of Springfield"/>
    <s v="Mayor"/>
    <s v="Resurfacing/milling"/>
    <s v="Covington Avenue"/>
    <s v="CS 1026"/>
    <n v="0.28999999999999998"/>
    <n v="10"/>
    <n v="54422.46"/>
    <d v="2024-10-14T00:00:00"/>
    <m/>
    <m/>
    <m/>
    <m/>
    <m/>
    <m/>
    <m/>
  </r>
  <r>
    <n v="4"/>
    <x v="65"/>
    <s v="City of Springfield"/>
    <s v="Mayor"/>
    <s v="Resurfacing/milling"/>
    <s v="Grundy Avenue"/>
    <s v="CS 1031"/>
    <n v="0.43"/>
    <n v="10"/>
    <n v="83296.12"/>
    <d v="2024-10-14T00:00:00"/>
    <m/>
    <m/>
    <m/>
    <m/>
    <m/>
    <m/>
    <m/>
  </r>
  <r>
    <n v="4"/>
    <x v="65"/>
    <s v="City of Springfield"/>
    <s v="Mayor"/>
    <s v="Resurfacing/milling"/>
    <s v="Tingle Lane"/>
    <s v="CS 1069"/>
    <n v="0.61"/>
    <n v="8"/>
    <n v="70546.44"/>
    <d v="2024-10-14T00:00:00"/>
    <m/>
    <m/>
    <m/>
    <m/>
    <m/>
    <m/>
    <m/>
  </r>
  <r>
    <n v="4"/>
    <x v="65"/>
    <s v="City of Springfield"/>
    <s v="Mayor"/>
    <s v="Resurfacing/milling"/>
    <s v="Commercial Avenue"/>
    <s v="CS 1016"/>
    <n v="0.27"/>
    <n v="8"/>
    <n v="36671.25"/>
    <d v="2024-10-14T00:00:00"/>
    <m/>
    <m/>
    <m/>
    <m/>
    <m/>
    <m/>
    <m/>
  </r>
  <r>
    <n v="4"/>
    <x v="65"/>
    <s v="City of Springfield"/>
    <s v="Mayor"/>
    <s v="Resurfacing/milling"/>
    <s v="Armory Hill"/>
    <s v="CS 1051"/>
    <n v="0.41"/>
    <n v="10"/>
    <n v="68602.19"/>
    <d v="2024-10-14T00:00:00"/>
    <m/>
    <m/>
    <m/>
    <m/>
    <m/>
    <m/>
    <m/>
  </r>
  <r>
    <n v="4"/>
    <x v="65"/>
    <s v="City of Springfield"/>
    <s v="Mayor"/>
    <s v="Resurfacing/milling"/>
    <s v="Fair Lane"/>
    <s v="CS 1023"/>
    <n v="0.08"/>
    <n v="9"/>
    <n v="7503.38"/>
    <d v="2024-10-14T00:00:00"/>
    <m/>
    <m/>
    <m/>
    <m/>
    <m/>
    <m/>
    <m/>
  </r>
  <r>
    <n v="4"/>
    <x v="65"/>
    <s v="City of Springfield"/>
    <s v="Mayor"/>
    <s v="Resurfacing/milling"/>
    <s v="McClane Avenue"/>
    <s v="CS 1036"/>
    <n v="0.11"/>
    <n v="10"/>
    <n v="6076.26"/>
    <d v="2024-10-14T00:00:00"/>
    <m/>
    <m/>
    <m/>
    <m/>
    <m/>
    <m/>
    <m/>
  </r>
  <r>
    <n v="4"/>
    <x v="65"/>
    <s v="City of Springfield"/>
    <s v="Mayor"/>
    <s v="Resurfacing/milling"/>
    <s v="McCord Street"/>
    <s v="CS 1037"/>
    <n v="0.08"/>
    <n v="10"/>
    <n v="4266.63"/>
    <d v="2024-10-14T00:00:00"/>
    <n v="331384.73"/>
    <m/>
    <m/>
    <n v="281077.09999999998"/>
    <n v="62136.480000000003"/>
    <n v="331384.73"/>
    <m/>
  </r>
  <r>
    <n v="4"/>
    <x v="65"/>
    <s v="Washington County Fiscal Court"/>
    <s v="Judge Graves"/>
    <s v="Hazardous"/>
    <s v="Tick Creek Road"/>
    <s v="CR 1142"/>
    <n v="5.3609999999999998"/>
    <n v="10"/>
    <n v="373917.8"/>
    <d v="2024-09-27T00:00:00"/>
    <n v="373917.8"/>
    <m/>
    <m/>
    <n v="373917.8"/>
    <n v="0"/>
    <n v="373917.8"/>
    <m/>
  </r>
  <r>
    <n v="4"/>
    <x v="65"/>
    <s v="Washington County Fiscal Court"/>
    <s v="Judge Graves"/>
    <s v="Hazardous"/>
    <s v="Glens Creek Road"/>
    <s v="CR 1014"/>
    <n v="2.4"/>
    <n v="10"/>
    <n v="164209.81"/>
    <d v="2024-10-14T00:00:00"/>
    <m/>
    <m/>
    <m/>
    <m/>
    <m/>
    <m/>
    <m/>
  </r>
  <r>
    <n v="4"/>
    <x v="65"/>
    <s v="Washington County Fiscal Court"/>
    <s v="Judge Graves"/>
    <s v="Hazardous"/>
    <s v="Thurman Lane"/>
    <s v="CR 1201"/>
    <n v="0.4"/>
    <n v="9"/>
    <n v="33520.379999999997"/>
    <d v="2024-10-14T00:00:00"/>
    <n v="197730.19"/>
    <m/>
    <m/>
    <n v="392703.95"/>
    <n v="0"/>
    <n v="197730.19"/>
    <m/>
  </r>
  <r>
    <n v="5"/>
    <x v="66"/>
    <m/>
    <m/>
    <m/>
    <m/>
    <m/>
    <m/>
    <m/>
    <m/>
    <m/>
    <m/>
    <m/>
    <n v="3100466.5699999994"/>
    <m/>
    <m/>
    <m/>
    <m/>
  </r>
  <r>
    <n v="5"/>
    <x v="67"/>
    <m/>
    <m/>
    <m/>
    <m/>
    <m/>
    <m/>
    <m/>
    <m/>
    <m/>
    <m/>
    <n v="168838"/>
    <m/>
    <n v="0"/>
    <m/>
    <m/>
    <m/>
  </r>
  <r>
    <n v="5"/>
    <x v="68"/>
    <s v="Bullitt County Fiscal Court"/>
    <s v="Judge Summers"/>
    <s v="Multiple"/>
    <s v="Roe Hill Road"/>
    <s v="CR 1323"/>
    <n v="1.89"/>
    <n v="9"/>
    <n v="126324"/>
    <d v="2024-09-27T00:00:00"/>
    <m/>
    <m/>
    <m/>
    <m/>
    <m/>
    <m/>
    <m/>
  </r>
  <r>
    <n v="5"/>
    <x v="68"/>
    <s v="Bullitt County Fiscal Court"/>
    <s v="Judge Summers"/>
    <s v="Multiple"/>
    <s v="P'Poole Lane"/>
    <s v="CR 1312"/>
    <n v="0.28000000000000003"/>
    <n v="10"/>
    <n v="18096"/>
    <d v="2024-09-27T00:00:00"/>
    <m/>
    <m/>
    <m/>
    <m/>
    <m/>
    <m/>
    <m/>
  </r>
  <r>
    <n v="5"/>
    <x v="68"/>
    <s v="Bullitt County Fiscal Court"/>
    <s v="Judge Summers"/>
    <s v="Multiple"/>
    <s v="Kerr Lane"/>
    <s v="CR 1313"/>
    <n v="0.28000000000000003"/>
    <n v="9"/>
    <n v="24418"/>
    <d v="2024-09-27T00:00:00"/>
    <n v="168838"/>
    <m/>
    <m/>
    <n v="309372"/>
    <n v="0"/>
    <n v="168838"/>
    <m/>
  </r>
  <r>
    <n v="5"/>
    <x v="69"/>
    <m/>
    <m/>
    <m/>
    <m/>
    <m/>
    <m/>
    <m/>
    <m/>
    <m/>
    <m/>
    <n v="1558466.5499999998"/>
    <m/>
    <n v="0"/>
    <m/>
    <m/>
    <m/>
  </r>
  <r>
    <n v="5"/>
    <x v="70"/>
    <s v="City of Frankfort"/>
    <s v="Mayor Wilkerson"/>
    <s v="Resurfacing"/>
    <s v="Schenckel Lane"/>
    <s v="CS 1002"/>
    <n v="2.3199999999999998"/>
    <n v="9"/>
    <n v="375000"/>
    <d v="2024-10-14T00:00:00"/>
    <m/>
    <m/>
    <m/>
    <m/>
    <m/>
    <m/>
    <m/>
  </r>
  <r>
    <n v="5"/>
    <x v="70"/>
    <s v="City of Frankfort"/>
    <s v="Mayor Wilkerson"/>
    <s v="Resurfacing"/>
    <s v="Kings Daughers Dr."/>
    <s v="CS 1419"/>
    <n v="0.73"/>
    <n v="9"/>
    <n v="145000"/>
    <d v="2024-10-14T00:00:00"/>
    <m/>
    <m/>
    <m/>
    <m/>
    <m/>
    <m/>
    <m/>
  </r>
  <r>
    <n v="5"/>
    <x v="70"/>
    <s v="City of Frankfort"/>
    <s v="Mayor Wilkerson"/>
    <s v="Resurfacing"/>
    <s v="Hiawatha Trail"/>
    <s v="CS 1023"/>
    <n v="0.81499999999999995"/>
    <n v="9"/>
    <n v="122000"/>
    <d v="2024-10-14T00:00:00"/>
    <m/>
    <m/>
    <m/>
    <m/>
    <m/>
    <m/>
    <m/>
  </r>
  <r>
    <n v="5"/>
    <x v="70"/>
    <s v="City of Frankfort"/>
    <s v="Mayor Wilkerson"/>
    <s v="Resurfacing"/>
    <s v="Michael C. Davenport Blvd"/>
    <s v="CS1429"/>
    <n v="0.625"/>
    <n v="10"/>
    <n v="110000"/>
    <d v="2024-10-14T00:00:00"/>
    <n v="752000"/>
    <m/>
    <m/>
    <n v="752000"/>
    <n v="0"/>
    <n v="752000"/>
    <m/>
  </r>
  <r>
    <n v="5"/>
    <x v="70"/>
    <s v="Franklin County Fiscal Court"/>
    <s v="Judge Mueller"/>
    <s v="Resurfacing"/>
    <s v="Hickory Ridge Road"/>
    <s v="CR 1227"/>
    <n v="1.91"/>
    <n v="8"/>
    <n v="170872"/>
    <d v="2024-10-03T00:00:00"/>
    <m/>
    <m/>
    <m/>
    <m/>
    <m/>
    <m/>
    <m/>
  </r>
  <r>
    <n v="5"/>
    <x v="70"/>
    <s v="Franklin County Fiscal Court"/>
    <s v="Judge Mueller"/>
    <s v="Resurfacing"/>
    <s v="Gregory Woods Road"/>
    <s v="CR 1020"/>
    <n v="2.8330000000000002"/>
    <n v="8"/>
    <n v="207428.75"/>
    <d v="2024-10-03T00:00:00"/>
    <m/>
    <m/>
    <m/>
    <m/>
    <m/>
    <m/>
    <m/>
  </r>
  <r>
    <n v="5"/>
    <x v="70"/>
    <s v="Franklin County Fiscal Court"/>
    <s v="Judge Mueller"/>
    <s v="Resurfacing"/>
    <s v="Mt.Vernon Road"/>
    <s v="CR 1019"/>
    <n v="0.71"/>
    <n v="8"/>
    <n v="40417.800000000003"/>
    <d v="2024-10-03T00:00:00"/>
    <m/>
    <m/>
    <m/>
    <m/>
    <m/>
    <m/>
    <m/>
  </r>
  <r>
    <n v="5"/>
    <x v="70"/>
    <s v="Franklin County Fiscal Court"/>
    <s v="Judge Mueller"/>
    <s v="Resurfacing"/>
    <s v="Colston Lane"/>
    <s v="CR 1007"/>
    <n v="2.7250000000000001"/>
    <n v="9"/>
    <n v="177526.15"/>
    <d v="2024-10-03T00:00:00"/>
    <m/>
    <m/>
    <m/>
    <m/>
    <m/>
    <m/>
    <m/>
  </r>
  <r>
    <n v="5"/>
    <x v="70"/>
    <s v="Franklin County Fiscal Court"/>
    <s v="Judge Mueller"/>
    <s v="Resurfacing"/>
    <s v="Benson Valley Road"/>
    <s v="CR 1300"/>
    <n v="2.8719999999999999"/>
    <n v="9"/>
    <n v="210221.85"/>
    <d v="2024-10-03T00:00:00"/>
    <n v="806466.54999999993"/>
    <m/>
    <m/>
    <n v="806466.55"/>
    <n v="0"/>
    <n v="806466.55"/>
    <m/>
  </r>
  <r>
    <n v="5"/>
    <x v="71"/>
    <m/>
    <m/>
    <m/>
    <m/>
    <m/>
    <m/>
    <m/>
    <m/>
    <m/>
    <m/>
    <n v="354448.55"/>
    <m/>
    <n v="0"/>
    <m/>
    <m/>
    <m/>
  </r>
  <r>
    <n v="5"/>
    <x v="72"/>
    <s v="City of Eminence"/>
    <s v="Mayor Downey"/>
    <s v="Resurfacing"/>
    <s v="Blackaby Lane"/>
    <s v="CS 2046"/>
    <n v="0.24"/>
    <n v="9"/>
    <n v="43100"/>
    <d v="2024-10-11T00:00:00"/>
    <m/>
    <m/>
    <m/>
    <m/>
    <m/>
    <m/>
    <m/>
  </r>
  <r>
    <n v="5"/>
    <x v="72"/>
    <s v="City of Eminence"/>
    <s v="Mayor Downey"/>
    <s v="Resurfacing"/>
    <s v="Crabb Avenue"/>
    <s v="CS 2012"/>
    <n v="0.27"/>
    <n v="8"/>
    <n v="49627.95"/>
    <d v="2024-10-11T00:00:00"/>
    <n v="92727.95"/>
    <m/>
    <m/>
    <n v="92727.95"/>
    <n v="0"/>
    <n v="92727.95"/>
    <m/>
  </r>
  <r>
    <n v="5"/>
    <x v="72"/>
    <s v="City of Pleasureville"/>
    <s v="Mayor Young"/>
    <s v="Resurfacing"/>
    <s v="Mill Street"/>
    <s v="CS 4008"/>
    <n v="0.19800000000000001"/>
    <n v="9"/>
    <n v="15993.45"/>
    <d v="2024-10-04T00:00:00"/>
    <m/>
    <m/>
    <m/>
    <m/>
    <m/>
    <m/>
    <m/>
  </r>
  <r>
    <n v="5"/>
    <x v="72"/>
    <s v="City of Pleasureville"/>
    <s v="Mayor Young"/>
    <s v="Resurfacing"/>
    <s v="Drennon Street"/>
    <s v="CS 4007"/>
    <n v="0.25700000000000001"/>
    <n v="9"/>
    <n v="18362.849999999999"/>
    <d v="2024-10-04T00:00:00"/>
    <m/>
    <m/>
    <m/>
    <m/>
    <m/>
    <m/>
    <m/>
  </r>
  <r>
    <n v="5"/>
    <x v="72"/>
    <s v="City of Pleasureville"/>
    <s v="Mayor Young"/>
    <s v="Resurfacing"/>
    <s v="Bibb Street"/>
    <s v="CS 4014"/>
    <n v="0.16700000000000001"/>
    <n v="8"/>
    <n v="10662.3"/>
    <d v="2024-10-04T00:00:00"/>
    <n v="45018.600000000006"/>
    <m/>
    <m/>
    <n v="85300"/>
    <n v="10000"/>
    <n v="45018.6"/>
    <m/>
  </r>
  <r>
    <n v="5"/>
    <x v="72"/>
    <s v="Henry County Fiscal Court"/>
    <s v="Judge Bates"/>
    <s v="Multiple"/>
    <s v="Locust Lane"/>
    <s v="CR 1377"/>
    <n v="0.22"/>
    <n v="8"/>
    <n v="17036"/>
    <d v="2024-10-11T00:00:00"/>
    <m/>
    <m/>
    <m/>
    <m/>
    <m/>
    <m/>
    <m/>
  </r>
  <r>
    <n v="5"/>
    <x v="72"/>
    <s v="Henry County Fiscal Court"/>
    <s v="Judge Bates"/>
    <s v="Multiple"/>
    <s v="Cherry Court"/>
    <s v="CR 1361C"/>
    <n v="0.7"/>
    <n v="8"/>
    <n v="53640"/>
    <d v="2024-10-11T00:00:00"/>
    <m/>
    <m/>
    <m/>
    <m/>
    <m/>
    <m/>
    <m/>
  </r>
  <r>
    <n v="5"/>
    <x v="72"/>
    <s v="Henry County Fiscal Court"/>
    <s v="Judge Bates"/>
    <s v="Multiple"/>
    <s v="Beechtree Drive"/>
    <s v="CR 1341"/>
    <n v="0.26"/>
    <n v="8"/>
    <n v="29692"/>
    <d v="2024-10-11T00:00:00"/>
    <m/>
    <m/>
    <m/>
    <m/>
    <m/>
    <m/>
    <m/>
  </r>
  <r>
    <n v="5"/>
    <x v="72"/>
    <s v="Henry County Fiscal Court"/>
    <s v="Judge Bates"/>
    <s v="Multiple"/>
    <s v="Davidson Road"/>
    <s v="CR 1025"/>
    <n v="0.7"/>
    <n v="9"/>
    <n v="66199"/>
    <d v="2024-10-11T00:00:00"/>
    <m/>
    <m/>
    <m/>
    <m/>
    <m/>
    <m/>
    <m/>
  </r>
  <r>
    <n v="5"/>
    <x v="72"/>
    <s v="Henry County Fiscal Court"/>
    <s v="Judge Bates"/>
    <s v="Multiple"/>
    <s v="Skidmore Lane #3"/>
    <s v="CR 1322"/>
    <n v="0.02"/>
    <n v="8"/>
    <n v="1460"/>
    <d v="2024-10-11T00:00:00"/>
    <m/>
    <m/>
    <m/>
    <m/>
    <m/>
    <m/>
    <m/>
  </r>
  <r>
    <n v="5"/>
    <x v="72"/>
    <s v="Henry County Fiscal Court"/>
    <s v="Judge Bates"/>
    <s v="Multiple"/>
    <s v="Park Road"/>
    <s v="CR 1004"/>
    <n v="0.38"/>
    <n v="9"/>
    <n v="48675"/>
    <d v="2024-10-11T00:00:00"/>
    <n v="216702"/>
    <m/>
    <m/>
    <n v="1074797"/>
    <n v="0"/>
    <m/>
    <m/>
  </r>
  <r>
    <n v="5"/>
    <x v="73"/>
    <m/>
    <m/>
    <m/>
    <m/>
    <m/>
    <s v=""/>
    <m/>
    <m/>
    <m/>
    <m/>
    <n v="289773"/>
    <m/>
    <n v="0"/>
    <m/>
    <m/>
    <m/>
  </r>
  <r>
    <n v="5"/>
    <x v="74"/>
    <s v="Shelby County Fiscal Court"/>
    <s v="Judge Ison"/>
    <s v="Resurfacing/hazardous"/>
    <s v="Little Crooked Creek Road"/>
    <s v="CR 1134"/>
    <n v="1.63"/>
    <n v="8"/>
    <n v="85024"/>
    <d v="2024-10-04T00:00:00"/>
    <m/>
    <m/>
    <m/>
    <m/>
    <m/>
    <m/>
    <m/>
  </r>
  <r>
    <n v="5"/>
    <x v="74"/>
    <s v="Shelby County Fiscal Court"/>
    <s v="Judge Ison"/>
    <s v="Resurfacing/hazardous"/>
    <s v="Burks Branch Road"/>
    <s v="CR 1300"/>
    <n v="2.35"/>
    <n v="8"/>
    <n v="204749"/>
    <d v="2024-10-04T00:00:00"/>
    <n v="289773"/>
    <m/>
    <m/>
    <n v="433005"/>
    <n v="0"/>
    <n v="289773"/>
    <m/>
  </r>
  <r>
    <n v="5"/>
    <x v="75"/>
    <m/>
    <m/>
    <m/>
    <m/>
    <m/>
    <s v=""/>
    <m/>
    <m/>
    <m/>
    <m/>
    <n v="398271.72"/>
    <m/>
    <n v="0"/>
    <m/>
    <m/>
    <m/>
  </r>
  <r>
    <n v="5"/>
    <x v="76"/>
    <s v="Spencer County Fiscal Court"/>
    <s v="Judge Travis"/>
    <s v="Resurfacing"/>
    <s v="Roberts Road (Section 1)"/>
    <s v="CR 1131"/>
    <n v="1.24"/>
    <n v="9"/>
    <n v="59851.44"/>
    <d v="2024-10-04T00:00:00"/>
    <m/>
    <m/>
    <m/>
    <m/>
    <m/>
    <m/>
    <m/>
  </r>
  <r>
    <n v="5"/>
    <x v="76"/>
    <s v="Spencer County Fiscal Court"/>
    <s v="Judge Travis"/>
    <s v="Resurfacing"/>
    <s v="Roberts Road (Section 2)"/>
    <s v="CR 1131"/>
    <n v="1.1000000000000001"/>
    <n v="8"/>
    <n v="79966"/>
    <d v="2024-10-04T00:00:00"/>
    <m/>
    <m/>
    <m/>
    <m/>
    <m/>
    <m/>
    <m/>
  </r>
  <r>
    <n v="5"/>
    <x v="76"/>
    <s v="Spencer County Fiscal Court"/>
    <s v="Judge Travis"/>
    <s v="Resurfacing"/>
    <s v="Lakeview Drive"/>
    <s v="CR 1073"/>
    <n v="0.98"/>
    <n v="8"/>
    <n v="62784.160000000003"/>
    <d v="2024-10-04T00:00:00"/>
    <m/>
    <m/>
    <m/>
    <m/>
    <m/>
    <m/>
    <m/>
  </r>
  <r>
    <n v="5"/>
    <x v="76"/>
    <s v="Spencer County Fiscal Court"/>
    <s v="Judge Travis"/>
    <s v="Resurfacing"/>
    <s v="Little Crooked Creek Road"/>
    <s v="CR 1017"/>
    <n v="0.81"/>
    <n v="8"/>
    <n v="44682.48"/>
    <d v="2024-10-04T00:00:00"/>
    <m/>
    <m/>
    <m/>
    <m/>
    <m/>
    <m/>
    <m/>
  </r>
  <r>
    <n v="5"/>
    <x v="76"/>
    <s v="Spencer County Fiscal Court"/>
    <s v="Judge Travis"/>
    <s v="Resurfacing"/>
    <s v="Settlers Point Road"/>
    <s v="CR 1311"/>
    <n v="0.73"/>
    <n v="8"/>
    <n v="67435.92"/>
    <d v="2024-10-04T00:00:00"/>
    <m/>
    <m/>
    <m/>
    <m/>
    <m/>
    <m/>
    <m/>
  </r>
  <r>
    <n v="5"/>
    <x v="76"/>
    <s v="Spencer County Fiscal Court"/>
    <s v="Judge Travis"/>
    <s v="Resurfacing"/>
    <s v="Barth Hill Road"/>
    <s v="CR 1054"/>
    <n v="1.27"/>
    <n v="8"/>
    <n v="83551.72"/>
    <d v="2024-10-04T00:00:00"/>
    <n v="398271.72"/>
    <m/>
    <m/>
    <n v="398271.72"/>
    <n v="0"/>
    <n v="398271.72"/>
    <m/>
  </r>
  <r>
    <n v="5"/>
    <x v="77"/>
    <m/>
    <m/>
    <m/>
    <m/>
    <m/>
    <s v=""/>
    <m/>
    <m/>
    <m/>
    <m/>
    <n v="330668.75"/>
    <m/>
    <n v="0"/>
    <m/>
    <m/>
    <m/>
  </r>
  <r>
    <n v="5"/>
    <x v="78"/>
    <s v="Trimble County Fiscal Court"/>
    <s v="Judge Ogburn"/>
    <s v="Hazardous"/>
    <s v="Wises Landing Road"/>
    <s v="CR 1215"/>
    <n v="2.6230000000000002"/>
    <n v="8"/>
    <n v="330668.75"/>
    <d v="2024-10-14T00:00:00"/>
    <n v="330668.75"/>
    <m/>
    <m/>
    <n v="1678417.69"/>
    <n v="0"/>
    <n v="330668.75"/>
    <m/>
  </r>
  <r>
    <n v="6"/>
    <x v="79"/>
    <m/>
    <m/>
    <m/>
    <m/>
    <m/>
    <m/>
    <m/>
    <m/>
    <m/>
    <m/>
    <m/>
    <n v="19687542.550000001"/>
    <m/>
    <m/>
    <m/>
    <m/>
  </r>
  <r>
    <n v="6"/>
    <x v="80"/>
    <m/>
    <m/>
    <m/>
    <m/>
    <m/>
    <m/>
    <m/>
    <m/>
    <m/>
    <m/>
    <n v="776000"/>
    <m/>
    <m/>
    <m/>
    <m/>
    <m/>
  </r>
  <r>
    <n v="6"/>
    <x v="81"/>
    <s v="Boone County Fiscal Court"/>
    <s v="Judge Moore"/>
    <s v="Resurfacing/hazardous"/>
    <s v="Chinquapin Hill Road"/>
    <s v="CR 1346"/>
    <n v="0.93"/>
    <n v="8"/>
    <n v="150000"/>
    <d v="2024-10-15T00:00:00"/>
    <n v="150000"/>
    <m/>
    <m/>
    <n v="150000"/>
    <n v="37500"/>
    <n v="112500"/>
    <m/>
  </r>
  <r>
    <n v="6"/>
    <x v="81"/>
    <s v="City of Florence"/>
    <s v="Mayor Aubuchon"/>
    <s v="Multiple"/>
    <s v="Lucas Street"/>
    <s v="CS 1171"/>
    <n v="0.15"/>
    <n v="8"/>
    <n v="626000"/>
    <d v="2024-10-08T00:00:00"/>
    <n v="626000"/>
    <m/>
    <m/>
    <n v="4406000"/>
    <n v="0"/>
    <n v="626000"/>
    <m/>
  </r>
  <r>
    <n v="6"/>
    <x v="82"/>
    <m/>
    <m/>
    <m/>
    <m/>
    <m/>
    <m/>
    <m/>
    <m/>
    <m/>
    <m/>
    <n v="1600200"/>
    <m/>
    <m/>
    <m/>
    <m/>
    <m/>
  </r>
  <r>
    <n v="6"/>
    <x v="83"/>
    <s v="Bracken County Fiscal Court"/>
    <s v="Judge Teegarden"/>
    <s v="Resurfacing/hazardous"/>
    <s v="Ford's Avenue"/>
    <s v="CR 1214"/>
    <n v="1.7241"/>
    <n v="10"/>
    <n v="131000"/>
    <d v="2024-09-30T00:00:00"/>
    <m/>
    <m/>
    <m/>
    <m/>
    <m/>
    <m/>
    <m/>
  </r>
  <r>
    <n v="6"/>
    <x v="83"/>
    <s v="Bracken County Fiscal Court"/>
    <s v="Judge Teegarden"/>
    <s v="Resurfacing/hazardous"/>
    <s v="Industrial Park No. 1"/>
    <s v="CR 1040"/>
    <n v="0.76970000000000005"/>
    <n v="9"/>
    <n v="58900"/>
    <d v="2024-09-30T00:00:00"/>
    <m/>
    <m/>
    <m/>
    <m/>
    <m/>
    <m/>
    <m/>
  </r>
  <r>
    <n v="6"/>
    <x v="83"/>
    <s v="Bracken County Fiscal Court"/>
    <s v="Judge Teegarden"/>
    <s v="Resurfacing/hazardous"/>
    <s v="Bill Wilson Road"/>
    <s v="CR 1306"/>
    <n v="0.79090000000000005"/>
    <n v="9"/>
    <n v="55200"/>
    <d v="2024-09-30T00:00:00"/>
    <m/>
    <m/>
    <m/>
    <m/>
    <m/>
    <m/>
    <m/>
  </r>
  <r>
    <n v="6"/>
    <x v="83"/>
    <s v="Bracken County Fiscal Court"/>
    <s v="Judge Teegarden"/>
    <s v="Resurfacing/hazardous"/>
    <s v="Thompson Ridge"/>
    <s v="CR 1111"/>
    <n v="3.3113999999999999"/>
    <n v="10"/>
    <n v="223400"/>
    <d v="2024-09-30T00:00:00"/>
    <m/>
    <m/>
    <m/>
    <m/>
    <m/>
    <m/>
    <m/>
  </r>
  <r>
    <n v="6"/>
    <x v="83"/>
    <s v="Bracken County Fiscal Court"/>
    <s v="Judge Teegarden"/>
    <s v="Resurfacing/hazardous"/>
    <s v="Tallner Road"/>
    <s v="CR 1007"/>
    <n v="1.5589999999999999"/>
    <n v="10"/>
    <n v="114400"/>
    <d v="2024-09-30T00:00:00"/>
    <m/>
    <m/>
    <m/>
    <m/>
    <m/>
    <m/>
    <m/>
  </r>
  <r>
    <n v="6"/>
    <x v="83"/>
    <s v="Bracken County Fiscal Court"/>
    <s v="Judge Teegarden"/>
    <s v="Resurfacing/hazardous"/>
    <s v="Salem Ridge "/>
    <s v="CR 1327"/>
    <n v="2.4969999999999999"/>
    <n v="8"/>
    <n v="214400"/>
    <d v="2024-09-30T00:00:00"/>
    <m/>
    <m/>
    <m/>
    <m/>
    <m/>
    <m/>
    <m/>
  </r>
  <r>
    <n v="6"/>
    <x v="83"/>
    <s v="Bracken County Fiscal Court"/>
    <s v="Judge Teegarden"/>
    <s v="Resurfacing/hazardous"/>
    <s v="McClanahan Road"/>
    <s v="CR 1303"/>
    <n v="1.87"/>
    <n v="9"/>
    <n v="127700"/>
    <d v="2024-09-30T00:00:00"/>
    <m/>
    <m/>
    <m/>
    <m/>
    <m/>
    <m/>
    <m/>
  </r>
  <r>
    <n v="6"/>
    <x v="83"/>
    <s v="Bracken County Fiscal Court"/>
    <s v="Judge Teegarden"/>
    <s v="Resurfacing/hazardous"/>
    <s v="Pea Ridge "/>
    <s v="CR 1018"/>
    <n v="1.579"/>
    <n v="9"/>
    <n v="120800"/>
    <d v="2024-09-30T00:00:00"/>
    <m/>
    <m/>
    <m/>
    <m/>
    <m/>
    <m/>
    <m/>
  </r>
  <r>
    <n v="6"/>
    <x v="83"/>
    <s v="Bracken County Fiscal Court"/>
    <s v="Judge Teegarden"/>
    <s v="Resurfacing/hazardous"/>
    <s v="Jessie Moore Road"/>
    <s v="CR 1227"/>
    <n v="1.1064000000000001"/>
    <n v="8"/>
    <n v="82300"/>
    <d v="2024-09-30T00:00:00"/>
    <m/>
    <m/>
    <m/>
    <m/>
    <m/>
    <m/>
    <m/>
  </r>
  <r>
    <n v="6"/>
    <x v="83"/>
    <s v="Bracken County Fiscal Court"/>
    <s v="Judge Teegarden"/>
    <s v="Resurfacing/hazardous"/>
    <s v="Snag Creek "/>
    <s v="CR 1309"/>
    <n v="0.61880000000000002"/>
    <n v="9"/>
    <n v="54300"/>
    <d v="2024-09-30T00:00:00"/>
    <m/>
    <m/>
    <m/>
    <m/>
    <m/>
    <m/>
    <m/>
  </r>
  <r>
    <n v="6"/>
    <x v="83"/>
    <s v="Bracken County Fiscal Court"/>
    <s v="Judge Teegarden"/>
    <s v="Resurfacing/hazardous"/>
    <s v="Holts Creek"/>
    <s v="CR 1316"/>
    <n v="0.7419"/>
    <n v="8"/>
    <n v="67500"/>
    <d v="2024-09-30T00:00:00"/>
    <m/>
    <m/>
    <m/>
    <m/>
    <m/>
    <m/>
    <m/>
  </r>
  <r>
    <n v="6"/>
    <x v="83"/>
    <s v="Bracken County Fiscal Court"/>
    <s v="Judge Teegarden"/>
    <s v="Resurfacing/hazardous"/>
    <s v="Old Dover Road"/>
    <s v="CR 1026"/>
    <n v="0.42"/>
    <n v="8"/>
    <n v="24900"/>
    <d v="2024-09-30T00:00:00"/>
    <m/>
    <m/>
    <m/>
    <m/>
    <m/>
    <m/>
    <m/>
  </r>
  <r>
    <n v="6"/>
    <x v="83"/>
    <s v="Bracken County Fiscal Court"/>
    <s v="Judge Teegarden"/>
    <s v="Resurfacing/hazardous"/>
    <s v="Cumminsville-Berlin Road"/>
    <s v="CR 1301"/>
    <n v="4.2069999999999999"/>
    <n v="8"/>
    <n v="325400"/>
    <d v="2024-09-30T00:00:00"/>
    <n v="1600200"/>
    <m/>
    <m/>
    <n v="3637200"/>
    <n v="0"/>
    <n v="1600200"/>
    <m/>
  </r>
  <r>
    <n v="6"/>
    <x v="84"/>
    <m/>
    <m/>
    <m/>
    <m/>
    <m/>
    <m/>
    <m/>
    <m/>
    <m/>
    <m/>
    <n v="4177568.23"/>
    <m/>
    <m/>
    <m/>
    <m/>
    <m/>
  </r>
  <r>
    <n v="6"/>
    <x v="85"/>
    <s v="Campbell County Fiscal Court"/>
    <s v="Judge Pendery"/>
    <s v="Multiple"/>
    <s v="Fender Road"/>
    <s v="CR1001"/>
    <n v="0.04"/>
    <n v="8"/>
    <n v="234000"/>
    <d v="2024-08-02T00:00:00"/>
    <m/>
    <m/>
    <m/>
    <m/>
    <m/>
    <m/>
    <m/>
  </r>
  <r>
    <n v="6"/>
    <x v="85"/>
    <s v="Campbell County Fiscal Court"/>
    <s v="Judge Pendery"/>
    <s v="Multiple"/>
    <s v="Clay Ridge Road"/>
    <s v="CR 1217"/>
    <n v="4.8"/>
    <n v="8"/>
    <n v="517000"/>
    <d v="2024-08-02T00:00:00"/>
    <m/>
    <m/>
    <m/>
    <m/>
    <m/>
    <m/>
    <m/>
  </r>
  <r>
    <n v="6"/>
    <x v="85"/>
    <s v="Campbell County Fiscal Court"/>
    <s v="Judge Pendery"/>
    <s v="Multiple"/>
    <s v="Nine Mile Road"/>
    <s v="CR 1015"/>
    <n v="7.0000000000000007E-2"/>
    <n v="9"/>
    <n v="382000"/>
    <d v="2024-08-02T00:00:00"/>
    <m/>
    <m/>
    <m/>
    <m/>
    <m/>
    <m/>
    <m/>
  </r>
  <r>
    <n v="6"/>
    <x v="85"/>
    <s v="Campbell County Fiscal Court"/>
    <s v="Judge Pendery"/>
    <s v="Multiple"/>
    <s v="Burns Road"/>
    <s v="CR 1121"/>
    <n v="3.9"/>
    <n v="8"/>
    <n v="387000"/>
    <d v="2024-08-02T00:00:00"/>
    <n v="1520000"/>
    <m/>
    <m/>
    <n v="1520000"/>
    <n v="760000"/>
    <n v="760000"/>
    <m/>
  </r>
  <r>
    <n v="6"/>
    <x v="85"/>
    <s v="City of Alexandria"/>
    <s v="Mayor Schabell"/>
    <s v="Resurfacing"/>
    <s v="Walnut Park Drive"/>
    <s v="CS 8123"/>
    <n v="0.33"/>
    <n v="9"/>
    <n v="258438"/>
    <d v="2024-10-09T00:00:00"/>
    <m/>
    <m/>
    <m/>
    <m/>
    <m/>
    <m/>
    <m/>
  </r>
  <r>
    <n v="6"/>
    <x v="85"/>
    <s v="City of Alexandria"/>
    <s v="Mayor Schabell"/>
    <s v="Resurfacing"/>
    <s v="Timberline Drive"/>
    <s v="CS 8127"/>
    <n v="0.15"/>
    <n v="8"/>
    <n v="101547"/>
    <d v="2024-10-09T00:00:00"/>
    <m/>
    <m/>
    <m/>
    <m/>
    <m/>
    <m/>
    <m/>
  </r>
  <r>
    <n v="6"/>
    <x v="85"/>
    <s v="City of Alexandria"/>
    <s v="Mayor Schabell"/>
    <s v="Resurfacing"/>
    <s v="Rainbow Lane"/>
    <s v="CS 8124"/>
    <n v="0.12"/>
    <n v="8"/>
    <n v="94267"/>
    <d v="2024-10-09T00:00:00"/>
    <m/>
    <m/>
    <m/>
    <m/>
    <m/>
    <m/>
    <m/>
  </r>
  <r>
    <n v="6"/>
    <x v="85"/>
    <s v="City of Alexandria"/>
    <s v="Mayor Schabell"/>
    <s v="Resurfacing"/>
    <s v="Longridge Lane"/>
    <s v="CS 8128"/>
    <n v="0.08"/>
    <n v="8"/>
    <n v="57148"/>
    <d v="2024-10-09T00:00:00"/>
    <n v="511400"/>
    <m/>
    <m/>
    <n v="255700"/>
    <n v="255700"/>
    <n v="511400"/>
    <m/>
  </r>
  <r>
    <n v="6"/>
    <x v="85"/>
    <s v="City of Bellevue"/>
    <s v="Mayor Cleves"/>
    <s v="Resurfacing"/>
    <s v="Covert Run Pike"/>
    <s v="CS 2046"/>
    <n v="0.2"/>
    <n v="9"/>
    <n v="70000"/>
    <d v="2024-10-15T00:00:00"/>
    <n v="70000"/>
    <m/>
    <m/>
    <n v="70000"/>
    <n v="0"/>
    <n v="70000"/>
    <m/>
  </r>
  <r>
    <n v="6"/>
    <x v="85"/>
    <s v="City of Dayton"/>
    <s v="Mayor Baker"/>
    <s v="Multiple"/>
    <s v="7th Ave."/>
    <s v="CS 3045"/>
    <n v="0.2"/>
    <n v="10"/>
    <n v="600000"/>
    <d v="2024-10-15T00:00:00"/>
    <m/>
    <m/>
    <m/>
    <m/>
    <m/>
    <m/>
    <m/>
  </r>
  <r>
    <n v="6"/>
    <x v="85"/>
    <s v="City of Dayton"/>
    <s v="Mayor Baker"/>
    <s v="Multiple"/>
    <s v="5th Ave."/>
    <s v="CS 3060"/>
    <n v="0.2"/>
    <n v="8"/>
    <n v="86938.78"/>
    <d v="2024-10-15T00:00:00"/>
    <m/>
    <m/>
    <m/>
    <m/>
    <m/>
    <m/>
    <m/>
  </r>
  <r>
    <n v="6"/>
    <x v="85"/>
    <s v="City of Dayton"/>
    <s v="Mayor Baker"/>
    <s v="Multiple"/>
    <s v="8th Ave."/>
    <s v="CS 3067"/>
    <n v="0.2"/>
    <n v="8"/>
    <n v="75668.45"/>
    <d v="2024-10-15T00:00:00"/>
    <n v="762607.23"/>
    <m/>
    <m/>
    <n v="830000"/>
    <n v="0"/>
    <n v="762607.23"/>
    <m/>
  </r>
  <r>
    <n v="6"/>
    <x v="85"/>
    <s v="City of Fort Thomas"/>
    <s v="Mayor Haas"/>
    <s v="Resurfacing/other"/>
    <s v="Holly Woods Drive"/>
    <s v="CS 4005"/>
    <n v="0.32"/>
    <m/>
    <n v="166796"/>
    <d v="2024-10-11T00:00:00"/>
    <m/>
    <m/>
    <m/>
    <m/>
    <m/>
    <m/>
    <m/>
  </r>
  <r>
    <n v="6"/>
    <x v="85"/>
    <s v="City of Fort Thomas"/>
    <s v="Mayor Haas"/>
    <s v="Resurfacing/other"/>
    <s v="James Avenue"/>
    <s v="CS 4036"/>
    <n v="0.09"/>
    <m/>
    <n v="166680"/>
    <d v="2024-10-11T00:00:00"/>
    <n v="333476"/>
    <m/>
    <m/>
    <n v="333476"/>
    <n v="166738"/>
    <n v="166738"/>
    <m/>
  </r>
  <r>
    <n v="6"/>
    <x v="85"/>
    <s v="City of Highland Heights"/>
    <s v="Mayor Meyers"/>
    <s v="Resurfacing"/>
    <s v="Alexandria Way"/>
    <s v="CS 9035"/>
    <n v="0.21"/>
    <n v="9"/>
    <n v="232060"/>
    <d v="2024-10-14T00:00:00"/>
    <n v="232060"/>
    <m/>
    <m/>
    <n v="232060"/>
    <n v="116030"/>
    <n v="116030"/>
    <m/>
  </r>
  <r>
    <n v="6"/>
    <x v="85"/>
    <s v="City of Newport"/>
    <s v="Mayor Guidugli"/>
    <s v="Resurfacing/hazardous"/>
    <s v="Joyce Ave"/>
    <s v="CS 1129"/>
    <n v="0.5"/>
    <n v="8"/>
    <n v="99000"/>
    <d v="2024-10-15T00:00:00"/>
    <m/>
    <m/>
    <m/>
    <m/>
    <m/>
    <m/>
    <m/>
  </r>
  <r>
    <n v="6"/>
    <x v="85"/>
    <s v="City of Newport"/>
    <s v="Mayor Guidugli"/>
    <s v="Resurfacing/hazardous"/>
    <s v="Brighton St. "/>
    <s v="CS 1087"/>
    <n v="0.04"/>
    <n v="9"/>
    <n v="13000"/>
    <d v="2024-10-15T00:00:00"/>
    <m/>
    <m/>
    <m/>
    <m/>
    <m/>
    <m/>
    <m/>
  </r>
  <r>
    <n v="6"/>
    <x v="85"/>
    <s v="City of Newport"/>
    <s v="Mayor Guidugli"/>
    <s v="Resurfacing/hazardous"/>
    <s v="Fitzsimmons St."/>
    <s v="CS 1121"/>
    <n v="0.04"/>
    <n v="9"/>
    <n v="13000"/>
    <d v="2024-10-15T00:00:00"/>
    <n v="125000"/>
    <m/>
    <m/>
    <n v="295000"/>
    <n v="0"/>
    <m/>
    <m/>
  </r>
  <r>
    <n v="6"/>
    <x v="85"/>
    <s v="City of Southgate"/>
    <s v="Mayor Hamberg"/>
    <s v="Resurfacing/hazardous"/>
    <s v="Valley View Drive"/>
    <s v="CS 5002"/>
    <n v="0.309"/>
    <n v="9"/>
    <n v="623025"/>
    <d v="2024-10-07T00:00:00"/>
    <n v="623025"/>
    <m/>
    <m/>
    <n v="623025"/>
    <n v="155756"/>
    <n v="467269"/>
    <m/>
  </r>
  <r>
    <n v="6"/>
    <x v="86"/>
    <m/>
    <m/>
    <m/>
    <m/>
    <m/>
    <m/>
    <m/>
    <m/>
    <m/>
    <m/>
    <n v="196803"/>
    <m/>
    <m/>
    <m/>
    <m/>
    <m/>
  </r>
  <r>
    <n v="6"/>
    <x v="86"/>
    <s v="Carroll County Fiscal Court"/>
    <s v="Judge Wilhoite"/>
    <s v="Multiple"/>
    <s v="Dripping Springs"/>
    <s v="CR 1213"/>
    <n v="0.82399999999999995"/>
    <n v="8"/>
    <n v="40017.199999999997"/>
    <d v="2024-10-04T00:00:00"/>
    <m/>
    <m/>
    <m/>
    <n v="247203"/>
    <n v="0"/>
    <n v="196803"/>
    <m/>
  </r>
  <r>
    <n v="6"/>
    <x v="86"/>
    <s v="Carroll County Fiscal Court"/>
    <s v="Judge Wilhoite"/>
    <s v="Multiple"/>
    <s v="Sharon Road"/>
    <s v="CR 1005"/>
    <n v="1.909"/>
    <n v="9"/>
    <n v="123009"/>
    <d v="2024-10-04T00:00:00"/>
    <m/>
    <m/>
    <m/>
    <m/>
    <m/>
    <m/>
    <m/>
  </r>
  <r>
    <n v="6"/>
    <x v="86"/>
    <s v="Carroll County Fiscal Court"/>
    <s v="Judge Wilhoite"/>
    <s v="Multiple"/>
    <s v="Lansdale Lane"/>
    <s v="CR1100"/>
    <n v="5.3999999999999999E-2"/>
    <n v="10"/>
    <n v="3544"/>
    <d v="2024-10-04T00:00:00"/>
    <m/>
    <m/>
    <m/>
    <m/>
    <m/>
    <m/>
    <m/>
  </r>
  <r>
    <n v="6"/>
    <x v="86"/>
    <s v="Carroll County Fiscal Court"/>
    <s v="Judge Wilhoite"/>
    <s v="Multiple"/>
    <s v="Pate Lane"/>
    <s v="CR 1200"/>
    <n v="0.373"/>
    <n v="8"/>
    <n v="24232.799999999999"/>
    <d v="2024-10-04T00:00:00"/>
    <m/>
    <m/>
    <m/>
    <m/>
    <m/>
    <m/>
    <m/>
  </r>
  <r>
    <n v="6"/>
    <x v="86"/>
    <s v="Carroll County Fiscal Court"/>
    <s v="Judge Wilhoite"/>
    <s v="Multiple"/>
    <s v="Boone Road"/>
    <s v="CR 1019"/>
    <n v="3.92"/>
    <n v="8"/>
    <n v="6000"/>
    <d v="2024-10-04T00:00:00"/>
    <n v="196803"/>
    <m/>
    <m/>
    <m/>
    <m/>
    <m/>
    <m/>
  </r>
  <r>
    <n v="6"/>
    <x v="87"/>
    <m/>
    <m/>
    <m/>
    <m/>
    <m/>
    <m/>
    <m/>
    <m/>
    <m/>
    <m/>
    <n v="749806.56"/>
    <m/>
    <m/>
    <m/>
    <m/>
    <m/>
  </r>
  <r>
    <n v="6"/>
    <x v="87"/>
    <s v="Gallatin County Fiscal Court"/>
    <s v="Judge Morris"/>
    <s v="Multiple"/>
    <s v="Vera Cruz Road"/>
    <s v="CR 1201"/>
    <n v="2.3929999999999998"/>
    <n v="10"/>
    <n v="277940"/>
    <d v="2024-10-15T00:00:00"/>
    <m/>
    <m/>
    <m/>
    <m/>
    <m/>
    <m/>
    <m/>
  </r>
  <r>
    <n v="6"/>
    <x v="87"/>
    <s v="Gallatin County Fiscal Court"/>
    <s v="Judge Morris"/>
    <s v="Multiple"/>
    <s v="Knox Lillard Road"/>
    <s v="CR 1208"/>
    <n v="0.01"/>
    <n v="8"/>
    <n v="18157.93"/>
    <d v="2024-10-15T00:00:00"/>
    <m/>
    <m/>
    <m/>
    <m/>
    <m/>
    <m/>
    <m/>
  </r>
  <r>
    <n v="6"/>
    <x v="87"/>
    <s v="Gallatin County Fiscal Court"/>
    <s v="Judge Morris"/>
    <s v="Multiple"/>
    <s v="Knox Lillard Road#2"/>
    <s v="CR 1208"/>
    <n v="7.0000000000000007E-2"/>
    <n v="10"/>
    <n v="125186.6"/>
    <d v="2024-10-15T00:00:00"/>
    <m/>
    <m/>
    <m/>
    <m/>
    <m/>
    <m/>
    <m/>
  </r>
  <r>
    <n v="6"/>
    <x v="87"/>
    <s v="Gallatin County Fiscal Court"/>
    <s v="Judge Morris"/>
    <s v="Multiple"/>
    <s v="Knox Lillard Road#3"/>
    <s v="CR 1208"/>
    <n v="7.0000000000000007E-2"/>
    <n v="10"/>
    <n v="125186.6"/>
    <d v="2024-10-15T00:00:00"/>
    <m/>
    <m/>
    <m/>
    <m/>
    <m/>
    <m/>
    <m/>
  </r>
  <r>
    <n v="6"/>
    <x v="87"/>
    <s v="Gallatin County Fiscal Court"/>
    <s v="Judge Morris"/>
    <s v="Multiple"/>
    <s v="Jericho Road"/>
    <s v="CR 1002"/>
    <n v="0.02"/>
    <n v="9"/>
    <n v="41455.18"/>
    <d v="2024-10-15T00:00:00"/>
    <m/>
    <m/>
    <m/>
    <m/>
    <m/>
    <m/>
    <m/>
  </r>
  <r>
    <n v="6"/>
    <x v="87"/>
    <s v="Gallatin County Fiscal Court"/>
    <s v="Judge Morris"/>
    <s v="Multiple"/>
    <s v="Little Sugar Creek Road"/>
    <s v="CR 1001"/>
    <n v="0.03"/>
    <n v="9"/>
    <n v="53223.67"/>
    <d v="2024-10-15T00:00:00"/>
    <m/>
    <m/>
    <m/>
    <m/>
    <m/>
    <m/>
    <m/>
  </r>
  <r>
    <n v="6"/>
    <x v="87"/>
    <s v="Gallatin County Fiscal Court"/>
    <s v="Judge Morris"/>
    <s v="Multiple"/>
    <s v="Little Sugar Creek Road#2"/>
    <s v="CR 1001"/>
    <n v="0.02"/>
    <n v="9"/>
    <n v="27428.69"/>
    <d v="2024-10-15T00:00:00"/>
    <m/>
    <m/>
    <m/>
    <m/>
    <m/>
    <m/>
    <m/>
  </r>
  <r>
    <n v="6"/>
    <x v="87"/>
    <s v="Gallatin County Fiscal Court"/>
    <s v="Judge Morris"/>
    <s v="Multiple"/>
    <s v="Walnut Lick Road #2"/>
    <s v="CR 1004"/>
    <n v="7.0000000000000001E-3"/>
    <n v="8"/>
    <n v="12777.89"/>
    <d v="2024-10-15T00:00:00"/>
    <m/>
    <m/>
    <m/>
    <m/>
    <m/>
    <m/>
    <m/>
  </r>
  <r>
    <n v="6"/>
    <x v="87"/>
    <s v="Gallatin County Fiscal Court"/>
    <s v="Judge Morris"/>
    <s v="Multiple"/>
    <s v="Hance Road"/>
    <s v="CR 1009"/>
    <n v="1.05"/>
    <n v="10"/>
    <n v="61250"/>
    <d v="2024-10-15T00:00:00"/>
    <m/>
    <m/>
    <m/>
    <m/>
    <m/>
    <m/>
    <m/>
  </r>
  <r>
    <n v="6"/>
    <x v="87"/>
    <s v="Gallatin County Fiscal Court"/>
    <s v="Judge Morris"/>
    <s v="Multiple"/>
    <s v="Lawson-Reddon Road"/>
    <s v="CR 1018"/>
    <n v="7.0000000000000007E-2"/>
    <n v="10"/>
    <n v="7200"/>
    <d v="2024-10-15T00:00:00"/>
    <n v="749806.56"/>
    <m/>
    <m/>
    <n v="1123108.3500000001"/>
    <n v="0"/>
    <n v="749806.56"/>
    <m/>
  </r>
  <r>
    <n v="6"/>
    <x v="88"/>
    <m/>
    <m/>
    <m/>
    <m/>
    <m/>
    <m/>
    <m/>
    <m/>
    <m/>
    <m/>
    <n v="4699985.75"/>
    <m/>
    <m/>
    <m/>
    <m/>
    <m/>
  </r>
  <r>
    <n v="6"/>
    <x v="88"/>
    <s v="City of Crittenden"/>
    <s v="Mayor Purcell"/>
    <s v="Resurfacing/other"/>
    <s v="Oakwood Drive"/>
    <s v="CS 3009"/>
    <n v="0.2"/>
    <n v="0"/>
    <n v="413534"/>
    <d v="2024-10-14T00:00:00"/>
    <n v="413534"/>
    <m/>
    <m/>
    <n v="413534"/>
    <n v="121775"/>
    <m/>
    <s v="Additional funding request for already completed project with other grant funds"/>
  </r>
  <r>
    <n v="6"/>
    <x v="88"/>
    <s v="City of Williamstown"/>
    <s v="Mayor Christopher"/>
    <s v="Multiple"/>
    <s v="Conrad Lane"/>
    <s v="New road"/>
    <n v="1.3"/>
    <n v="0"/>
    <n v="1900000"/>
    <d v="2024-10-14T00:00:00"/>
    <m/>
    <m/>
    <m/>
    <m/>
    <m/>
    <m/>
    <s v="Economic development project "/>
  </r>
  <r>
    <n v="6"/>
    <x v="88"/>
    <s v="City of Williamstown"/>
    <s v="Mayor Christopher"/>
    <s v="Multiple"/>
    <s v="Cynthiana St. "/>
    <s v="CS 1053"/>
    <n v="1.5"/>
    <n v="9"/>
    <n v="223500"/>
    <d v="2024-10-14T00:00:00"/>
    <n v="2123500"/>
    <m/>
    <m/>
    <n v="520605"/>
    <n v="2314500"/>
    <n v="2123500"/>
    <m/>
  </r>
  <r>
    <n v="6"/>
    <x v="88"/>
    <s v="Grant County Fiscal Court"/>
    <s v="Judge Dills"/>
    <s v="Resurfacing"/>
    <s v="Napoleon Zion Station Road"/>
    <s v="CR 1315"/>
    <n v="8.32"/>
    <n v="9"/>
    <n v="668594.25"/>
    <d v="2024-10-03T00:00:00"/>
    <m/>
    <m/>
    <m/>
    <m/>
    <m/>
    <m/>
    <m/>
  </r>
  <r>
    <n v="6"/>
    <x v="88"/>
    <s v="Grant County Fiscal Court"/>
    <s v="Judge Dills"/>
    <s v="Resurfacing"/>
    <s v="Sherman-Newtown Road"/>
    <s v="CR 1021"/>
    <n v="4.51"/>
    <n v="8"/>
    <n v="368634"/>
    <d v="2024-10-03T00:00:00"/>
    <m/>
    <m/>
    <m/>
    <m/>
    <m/>
    <m/>
    <m/>
  </r>
  <r>
    <n v="6"/>
    <x v="88"/>
    <s v="Grant County Fiscal Court"/>
    <s v="Judge Dills"/>
    <s v="Resurfacing"/>
    <s v="Mason Cordova Road"/>
    <s v="CR 1140"/>
    <n v="4.68"/>
    <n v="10"/>
    <n v="351024"/>
    <d v="2024-10-03T00:00:00"/>
    <m/>
    <m/>
    <m/>
    <m/>
    <m/>
    <m/>
    <m/>
  </r>
  <r>
    <n v="6"/>
    <x v="88"/>
    <s v="Grant County Fiscal Court"/>
    <s v="Judge Dills"/>
    <s v="Resurfacing"/>
    <s v="Case Lane"/>
    <s v="CR 1018"/>
    <n v="0.64"/>
    <n v="9"/>
    <n v="23400"/>
    <d v="2024-10-03T00:00:00"/>
    <m/>
    <m/>
    <m/>
    <m/>
    <m/>
    <m/>
    <m/>
  </r>
  <r>
    <n v="6"/>
    <x v="88"/>
    <s v="Grant County Fiscal Court"/>
    <s v="Judge Dills"/>
    <s v="Resurfacing"/>
    <s v="Kendall Road"/>
    <s v="CR 1334"/>
    <n v="1.22"/>
    <n v="8"/>
    <n v="76037.5"/>
    <d v="2024-10-03T00:00:00"/>
    <m/>
    <m/>
    <m/>
    <m/>
    <m/>
    <m/>
    <m/>
  </r>
  <r>
    <n v="6"/>
    <x v="88"/>
    <s v="Grant County Fiscal Court"/>
    <s v="Judge Dills"/>
    <s v="Resurfacing"/>
    <s v="Lanter Road"/>
    <s v="CR 1027"/>
    <n v="0.4"/>
    <n v="10"/>
    <n v="22885.5"/>
    <d v="2024-10-03T00:00:00"/>
    <m/>
    <m/>
    <m/>
    <m/>
    <m/>
    <m/>
    <m/>
  </r>
  <r>
    <n v="6"/>
    <x v="88"/>
    <s v="Grant County Fiscal Court"/>
    <s v="Judge Dills"/>
    <s v="Resurfacing"/>
    <s v="White Chapel Road"/>
    <s v="CR 1224"/>
    <n v="2.21"/>
    <n v="8"/>
    <n v="128161"/>
    <d v="2024-10-03T00:00:00"/>
    <m/>
    <m/>
    <m/>
    <m/>
    <m/>
    <m/>
    <m/>
  </r>
  <r>
    <n v="6"/>
    <x v="88"/>
    <s v="Grant County Fiscal Court"/>
    <s v="Judge Dills"/>
    <s v="Resurfacing"/>
    <s v="Oak Ridge Road"/>
    <s v="CR 1112"/>
    <n v="2.5099999999999998"/>
    <n v="9"/>
    <n v="206379"/>
    <d v="2024-10-03T00:00:00"/>
    <m/>
    <m/>
    <m/>
    <m/>
    <m/>
    <m/>
    <m/>
  </r>
  <r>
    <n v="6"/>
    <x v="88"/>
    <s v="Grant County Fiscal Court"/>
    <s v="Judge Dills"/>
    <s v="Resurfacing"/>
    <s v="Mann Road"/>
    <s v="CR 1022"/>
    <n v="2.12"/>
    <n v="9"/>
    <n v="145834.5"/>
    <d v="2024-10-03T00:00:00"/>
    <m/>
    <m/>
    <m/>
    <m/>
    <m/>
    <m/>
    <m/>
  </r>
  <r>
    <n v="6"/>
    <x v="88"/>
    <s v="Grant County Fiscal Court"/>
    <s v="Judge Dills"/>
    <s v="Resurfacing"/>
    <s v="Eckler Road"/>
    <s v="CR 1041"/>
    <n v="1.6"/>
    <n v="8"/>
    <n v="104545"/>
    <d v="2024-10-03T00:00:00"/>
    <m/>
    <m/>
    <m/>
    <m/>
    <m/>
    <m/>
    <m/>
  </r>
  <r>
    <n v="6"/>
    <x v="88"/>
    <s v="Grant County Fiscal Court"/>
    <s v="Judge Dills"/>
    <s v="Resurfacing"/>
    <s v="Saddlebrook Lane"/>
    <s v="CR 1059"/>
    <n v="0.32"/>
    <n v="8"/>
    <n v="34715"/>
    <d v="2024-10-03T00:00:00"/>
    <m/>
    <m/>
    <m/>
    <m/>
    <m/>
    <m/>
    <m/>
  </r>
  <r>
    <n v="6"/>
    <x v="88"/>
    <s v="Grant County Fiscal Court"/>
    <s v="Judge Dills"/>
    <s v="Resurfacing"/>
    <s v="Wainscott Road"/>
    <s v="CR 1154"/>
    <n v="0.5"/>
    <n v="8"/>
    <n v="32742"/>
    <d v="2024-10-03T00:00:00"/>
    <n v="2162951.75"/>
    <m/>
    <m/>
    <n v="3093931.5"/>
    <n v="0"/>
    <n v="2162951.75"/>
    <m/>
  </r>
  <r>
    <n v="6"/>
    <x v="89"/>
    <m/>
    <m/>
    <m/>
    <m/>
    <m/>
    <m/>
    <m/>
    <m/>
    <m/>
    <m/>
    <n v="878150"/>
    <m/>
    <m/>
    <m/>
    <m/>
    <m/>
  </r>
  <r>
    <n v="6"/>
    <x v="89"/>
    <s v="City of Cynthiana"/>
    <s v="Mayor Smith"/>
    <s v="Resurfacing/hazardous"/>
    <s v="Newsome Ave."/>
    <s v="CS 1017"/>
    <n v="0.13600000000000001"/>
    <n v="8"/>
    <n v="47550"/>
    <d v="2024-10-07T00:00:00"/>
    <m/>
    <m/>
    <m/>
    <m/>
    <m/>
    <m/>
    <m/>
  </r>
  <r>
    <n v="6"/>
    <x v="89"/>
    <s v="City of Cynthiana"/>
    <s v="Mayor Smith"/>
    <s v="Resurfacing/hazardous"/>
    <s v="E Bridge "/>
    <s v="CS 1159"/>
    <n v="0.41699999999999998"/>
    <n v="8"/>
    <n v="33750"/>
    <d v="2024-10-07T00:00:00"/>
    <m/>
    <m/>
    <m/>
    <m/>
    <m/>
    <m/>
    <m/>
  </r>
  <r>
    <n v="6"/>
    <x v="89"/>
    <s v="City of Cynthiana"/>
    <s v="Mayor Smith"/>
    <s v="Resurfacing/hazardous"/>
    <s v="Bridge St. "/>
    <s v="CS 1160"/>
    <n v="0.79100000000000004"/>
    <n v="9"/>
    <n v="49625"/>
    <d v="2024-10-07T00:00:00"/>
    <m/>
    <m/>
    <m/>
    <m/>
    <m/>
    <m/>
    <m/>
  </r>
  <r>
    <n v="6"/>
    <x v="89"/>
    <s v="City of Cynthiana"/>
    <s v="Mayor Smith"/>
    <s v="Resurfacing/hazardous"/>
    <s v="Locust &amp; Pearl Intersection"/>
    <s v="CS 1004/1018"/>
    <n v="0.27500000000000002"/>
    <n v="8"/>
    <n v="8550"/>
    <d v="2024-10-07T00:00:00"/>
    <m/>
    <m/>
    <m/>
    <m/>
    <m/>
    <m/>
    <m/>
  </r>
  <r>
    <n v="6"/>
    <x v="89"/>
    <s v="City of Cynthiana"/>
    <s v="Mayor Smith"/>
    <s v="Resurfacing/hazardous"/>
    <s v="W. Penn"/>
    <s v="CS 1016"/>
    <n v="0.17899999999999999"/>
    <n v="8"/>
    <n v="28200"/>
    <d v="2024-10-07T00:00:00"/>
    <m/>
    <m/>
    <m/>
    <m/>
    <m/>
    <m/>
    <m/>
  </r>
  <r>
    <n v="6"/>
    <x v="89"/>
    <s v="City of Cynthiana"/>
    <s v="Mayor Smith"/>
    <s v="Resurfacing/hazardous"/>
    <s v="E. Penn"/>
    <s v="CS 1023"/>
    <n v="8.7999999999999995E-2"/>
    <n v="8"/>
    <n v="22650"/>
    <d v="2024-10-07T00:00:00"/>
    <m/>
    <m/>
    <m/>
    <m/>
    <m/>
    <m/>
    <m/>
  </r>
  <r>
    <n v="6"/>
    <x v="89"/>
    <s v="City of Cynthiana"/>
    <s v="Mayor Smith"/>
    <s v="Resurfacing/hazardous"/>
    <s v="Bradford Dr."/>
    <s v="CS 1044"/>
    <n v="0.312"/>
    <n v="9"/>
    <n v="92450"/>
    <d v="2024-10-07T00:00:00"/>
    <m/>
    <m/>
    <m/>
    <m/>
    <m/>
    <m/>
    <m/>
  </r>
  <r>
    <n v="6"/>
    <x v="89"/>
    <s v="City of Cynthiana"/>
    <s v="Mayor Smith"/>
    <s v="Resurfacing/hazardous"/>
    <s v="N. Elmarch"/>
    <s v="CS 1033"/>
    <n v="0.308"/>
    <n v="8"/>
    <n v="85075"/>
    <d v="2024-10-07T00:00:00"/>
    <n v="367850"/>
    <m/>
    <m/>
    <n v="416250"/>
    <n v="0"/>
    <m/>
    <m/>
  </r>
  <r>
    <n v="6"/>
    <x v="89"/>
    <s v="Harrison County Fiscal Court"/>
    <s v="Judge Marshall"/>
    <s v="Resurfacing"/>
    <s v="Robinson Renaker Road"/>
    <s v="CR 1304"/>
    <n v="3.7"/>
    <n v="8"/>
    <n v="250000"/>
    <d v="2024-10-07T00:00:00"/>
    <m/>
    <m/>
    <m/>
    <m/>
    <m/>
    <m/>
    <m/>
  </r>
  <r>
    <n v="6"/>
    <x v="89"/>
    <s v="Harrison County Fiscal Court"/>
    <s v="Judge Marshall"/>
    <s v="Resurfacing"/>
    <s v="Salem Pike"/>
    <s v="CR 1005"/>
    <n v="3.2"/>
    <n v="8"/>
    <n v="260300"/>
    <d v="2024-10-07T00:00:00"/>
    <n v="510300"/>
    <m/>
    <m/>
    <n v="1022600"/>
    <n v="0"/>
    <m/>
    <m/>
  </r>
  <r>
    <n v="6"/>
    <x v="90"/>
    <m/>
    <m/>
    <m/>
    <m/>
    <m/>
    <m/>
    <m/>
    <m/>
    <m/>
    <m/>
    <n v="3615232.26"/>
    <m/>
    <m/>
    <m/>
    <m/>
    <m/>
  </r>
  <r>
    <n v="6"/>
    <x v="90"/>
    <s v="City of Covington"/>
    <s v="Mayor Meyer"/>
    <s v="Multiple"/>
    <s v="Boron Avenue/Dr"/>
    <s v="CS 2464"/>
    <n v="0.3"/>
    <n v="9"/>
    <n v="770000"/>
    <d v="2024-09-25T00:00:00"/>
    <m/>
    <m/>
    <m/>
    <m/>
    <m/>
    <m/>
    <m/>
  </r>
  <r>
    <n v="6"/>
    <x v="90"/>
    <s v="City of Covington"/>
    <s v="Mayor Meyer"/>
    <s v="Multiple"/>
    <s v="Golfview Drive"/>
    <s v="CS 2190"/>
    <n v="17.010000000000002"/>
    <n v="9"/>
    <n v="160000"/>
    <d v="2024-09-25T00:00:00"/>
    <n v="930000"/>
    <m/>
    <m/>
    <n v="930000"/>
    <n v="0"/>
    <n v="930000"/>
    <m/>
  </r>
  <r>
    <n v="6"/>
    <x v="90"/>
    <s v="City of Crescent Springs"/>
    <s v="Mayor Daugherty"/>
    <s v="Multiple"/>
    <s v="Western Reserve Road"/>
    <s v="CS3868"/>
    <n v="0.55200000000000005"/>
    <n v="9"/>
    <n v="138000"/>
    <d v="2024-10-14T00:00:00"/>
    <m/>
    <m/>
    <m/>
    <m/>
    <m/>
    <m/>
    <m/>
  </r>
  <r>
    <n v="6"/>
    <x v="90"/>
    <s v="City of Crescent Springs"/>
    <s v="Mayor Daugherty"/>
    <s v="Multiple"/>
    <s v="Amsterdam Road"/>
    <s v="CS 3801"/>
    <n v="0.42"/>
    <n v="9"/>
    <n v="109537.5"/>
    <d v="2024-10-14T00:00:00"/>
    <m/>
    <m/>
    <m/>
    <m/>
    <m/>
    <m/>
    <m/>
  </r>
  <r>
    <n v="6"/>
    <x v="90"/>
    <s v="City of Crescent Springs"/>
    <s v="Mayor Daugherty"/>
    <s v="Multiple"/>
    <s v="Meadow Wood Drive"/>
    <s v="CS 3842"/>
    <n v="0.39400000000000002"/>
    <n v="9"/>
    <n v="140587.5"/>
    <d v="2024-10-14T00:00:00"/>
    <n v="388125"/>
    <m/>
    <m/>
    <n v="388125"/>
    <n v="0"/>
    <n v="388125"/>
    <m/>
  </r>
  <r>
    <n v="6"/>
    <x v="90"/>
    <s v="City of Crestview Hills"/>
    <s v="Mayor Meier"/>
    <s v="Resurfacing/hazardous"/>
    <s v="Woodspoint Drive"/>
    <s v="CS 5519"/>
    <n v="0.4"/>
    <n v="9"/>
    <n v="350000"/>
    <d v="2024-10-10T00:00:00"/>
    <n v="350000"/>
    <m/>
    <m/>
    <n v="1750000"/>
    <n v="400000"/>
    <n v="350000"/>
    <m/>
  </r>
  <r>
    <n v="6"/>
    <x v="90"/>
    <s v="City of Edgewood"/>
    <s v="Mayor Link"/>
    <s v="Resurfacing"/>
    <s v="N. Wildrose Street"/>
    <s v="CS 4121"/>
    <n v="0.18"/>
    <n v="8"/>
    <n v="74000"/>
    <d v="2024-10-09T00:00:00"/>
    <m/>
    <m/>
    <m/>
    <m/>
    <m/>
    <m/>
    <m/>
  </r>
  <r>
    <n v="6"/>
    <x v="90"/>
    <s v="City of Edgewood"/>
    <s v="Mayor Link"/>
    <s v="Resurfacing"/>
    <s v="E. Wildrose Street"/>
    <s v="CS 4160"/>
    <n v="0.09"/>
    <n v="8"/>
    <n v="44000"/>
    <d v="2024-10-09T00:00:00"/>
    <m/>
    <m/>
    <m/>
    <m/>
    <m/>
    <m/>
    <m/>
  </r>
  <r>
    <n v="6"/>
    <x v="90"/>
    <s v="City of Edgewood"/>
    <s v="Mayor Link"/>
    <s v="Resurfacing"/>
    <s v="Maple Lane"/>
    <s v="CS 4119"/>
    <n v="0.08"/>
    <n v="8"/>
    <n v="42500"/>
    <d v="2024-10-09T00:00:00"/>
    <m/>
    <m/>
    <m/>
    <m/>
    <m/>
    <m/>
    <m/>
  </r>
  <r>
    <n v="6"/>
    <x v="90"/>
    <s v="City of Edgewood"/>
    <s v="Mayor Link"/>
    <s v="Resurfacing"/>
    <s v="Martha Court"/>
    <s v="CS 4120"/>
    <n v="0.1"/>
    <n v="8"/>
    <n v="35000"/>
    <d v="2024-10-09T00:00:00"/>
    <n v="195500"/>
    <m/>
    <m/>
    <n v="195500"/>
    <n v="156400"/>
    <n v="39100"/>
    <m/>
  </r>
  <r>
    <n v="6"/>
    <x v="90"/>
    <s v="City of Fort Mitchell"/>
    <s v="Mayor Hehman"/>
    <s v="Resurfacing/other"/>
    <s v="Summit Drive"/>
    <s v="CS 7094"/>
    <n v="0.12"/>
    <n v="8"/>
    <n v="87000"/>
    <d v="2024-10-14T00:00:00"/>
    <n v="87000"/>
    <m/>
    <m/>
    <n v="87000"/>
    <n v="0"/>
    <n v="87000"/>
    <m/>
  </r>
  <r>
    <n v="6"/>
    <x v="90"/>
    <s v="City of Fort Wright"/>
    <s v="Mayor Hatter"/>
    <s v="Resurfacing"/>
    <s v="Amsterdam Road"/>
    <s v="CS 9004"/>
    <n v="0.46"/>
    <n v="8"/>
    <n v="200000"/>
    <d v="2024-10-14T00:00:00"/>
    <m/>
    <m/>
    <m/>
    <m/>
    <m/>
    <m/>
    <m/>
  </r>
  <r>
    <n v="6"/>
    <x v="90"/>
    <s v="City of Fort Wright"/>
    <s v="Mayor Hatter"/>
    <s v="Resurfacing"/>
    <s v="Eaton Drive"/>
    <s v="CS 9075"/>
    <n v="0.26"/>
    <n v="8"/>
    <n v="175000"/>
    <d v="2024-10-14T00:00:00"/>
    <n v="375000"/>
    <m/>
    <m/>
    <n v="705000"/>
    <n v="564000"/>
    <n v="141000"/>
    <m/>
  </r>
  <r>
    <n v="6"/>
    <x v="90"/>
    <s v="City of Independence"/>
    <s v="Mayor Reinersman"/>
    <s v="Resurfacing"/>
    <s v="Beechgrove Drive"/>
    <s v="CS 1004"/>
    <n v="0.71"/>
    <n v="8"/>
    <n v="357000"/>
    <d v="2024-10-14T00:00:00"/>
    <n v="357000"/>
    <m/>
    <m/>
    <n v="1839000"/>
    <n v="367000"/>
    <n v="285600"/>
    <m/>
  </r>
  <r>
    <n v="6"/>
    <x v="90"/>
    <s v="City of Lakeside Park"/>
    <s v="Mayor Markgraf"/>
    <s v="Resurfacing/hazardous"/>
    <s v="Bellemonte Avenue"/>
    <s v="CS 4527"/>
    <n v="0.38"/>
    <n v="0"/>
    <n v="687420"/>
    <d v="2024-10-09T00:00:00"/>
    <n v="687420"/>
    <m/>
    <m/>
    <n v="687420"/>
    <n v="338710"/>
    <n v="338710"/>
    <s v="Road Evaluation =5; Sidewalk =9"/>
  </r>
  <r>
    <n v="6"/>
    <x v="90"/>
    <s v="City of Villa Hills"/>
    <s v="Mayor Jansen"/>
    <s v="Resurfacing"/>
    <s v="Meadow Wood Drive"/>
    <s v="CS 6004"/>
    <n v="0.2"/>
    <n v="9"/>
    <n v="79800"/>
    <d v="2024-10-15T00:00:00"/>
    <m/>
    <m/>
    <m/>
    <m/>
    <m/>
    <m/>
    <m/>
  </r>
  <r>
    <n v="6"/>
    <x v="90"/>
    <s v="City of Villa Hills"/>
    <s v="Mayor Jansen"/>
    <s v="Resurfacing"/>
    <s v="Amsterdam Road"/>
    <s v="CS 6140"/>
    <n v="0.15"/>
    <n v="9"/>
    <n v="50000"/>
    <d v="2024-10-15T00:00:00"/>
    <n v="129800"/>
    <m/>
    <m/>
    <n v="129800"/>
    <n v="0"/>
    <n v="129800"/>
    <m/>
  </r>
  <r>
    <n v="6"/>
    <x v="90"/>
    <s v="Kenton County Fiscal Court"/>
    <s v="Judge Knochelmann"/>
    <s v="hazardous/other"/>
    <s v="Anderson Road"/>
    <s v="CR 1130"/>
    <n v="0.01"/>
    <n v="9"/>
    <n v="115387.26"/>
    <d v="2024-10-07T00:00:00"/>
    <n v="115387.26"/>
    <m/>
    <m/>
    <n v="157787.85999999999"/>
    <n v="0"/>
    <n v="157787.85999999999"/>
    <m/>
  </r>
  <r>
    <n v="6"/>
    <x v="91"/>
    <m/>
    <m/>
    <m/>
    <m/>
    <m/>
    <m/>
    <m/>
    <m/>
    <m/>
    <m/>
    <n v="2102369.5"/>
    <m/>
    <m/>
    <m/>
    <m/>
    <m/>
  </r>
  <r>
    <n v="6"/>
    <x v="91"/>
    <s v="Owen County Fiscal Court"/>
    <s v="Judge Woodyard"/>
    <s v="Multiple"/>
    <s v="Gold Circle Road"/>
    <s v="CR 1026"/>
    <n v="3.2149999999999999"/>
    <n v="8"/>
    <n v="601680"/>
    <d v="2024-10-09T00:00:00"/>
    <m/>
    <m/>
    <m/>
    <m/>
    <m/>
    <m/>
    <m/>
  </r>
  <r>
    <n v="6"/>
    <x v="91"/>
    <s v="Owen County Fiscal Court"/>
    <s v="Judge Woodyard"/>
    <s v="Multiple"/>
    <s v="Heath Road"/>
    <s v="CR 1203"/>
    <n v="0.95399999999999996"/>
    <n v="8"/>
    <n v="81185.399999999994"/>
    <d v="2024-10-09T00:00:00"/>
    <m/>
    <m/>
    <m/>
    <m/>
    <m/>
    <m/>
    <m/>
  </r>
  <r>
    <n v="6"/>
    <x v="91"/>
    <s v="Owen County Fiscal Court"/>
    <s v="Judge Woodyard"/>
    <s v="Multiple"/>
    <s v="R. Sharon Road"/>
    <s v="CR 1324"/>
    <n v="0.86499999999999999"/>
    <n v="8"/>
    <n v="76229.899999999994"/>
    <d v="2024-10-09T00:00:00"/>
    <n v="759095.3"/>
    <m/>
    <m/>
    <n v="759095.3"/>
    <n v="0"/>
    <n v="759095.3"/>
    <m/>
  </r>
  <r>
    <n v="6"/>
    <x v="91"/>
    <s v="Owen County Fiscal Court"/>
    <s v="Judge Woodyard"/>
    <s v="Multiple"/>
    <s v="Brush Creek Road"/>
    <s v="CR 1028"/>
    <n v="3.3119999999999998"/>
    <n v="10"/>
    <n v="807559.4"/>
    <d v="2024-10-08T00:00:00"/>
    <m/>
    <m/>
    <m/>
    <m/>
    <m/>
    <m/>
    <m/>
  </r>
  <r>
    <n v="6"/>
    <x v="91"/>
    <s v="Owen County Fiscal Court"/>
    <s v="Judge Woodyard"/>
    <s v="Multiple"/>
    <s v="Old Beechwood Road"/>
    <s v="CR 1125"/>
    <n v="2.6779999999999999"/>
    <n v="8"/>
    <n v="255266.3"/>
    <d v="2024-10-08T00:00:00"/>
    <m/>
    <m/>
    <m/>
    <m/>
    <m/>
    <m/>
    <m/>
  </r>
  <r>
    <n v="6"/>
    <x v="91"/>
    <s v="Owen County Fiscal Court"/>
    <s v="Judge Woodyard"/>
    <s v="Multiple"/>
    <s v="Old Columbus Road"/>
    <s v="CR 1132"/>
    <n v="2.383"/>
    <n v="8"/>
    <n v="185572.7"/>
    <d v="2024-10-08T00:00:00"/>
    <m/>
    <m/>
    <m/>
    <m/>
    <m/>
    <m/>
    <m/>
  </r>
  <r>
    <n v="6"/>
    <x v="91"/>
    <s v="Owen County Fiscal Court"/>
    <s v="Judge Woodyard"/>
    <s v="Multiple"/>
    <s v="Fox Trail"/>
    <s v="CR 1144"/>
    <n v="1.0900000000000001"/>
    <n v="10"/>
    <n v="94875.8"/>
    <d v="2024-10-08T00:00:00"/>
    <n v="1343274.2"/>
    <m/>
    <m/>
    <n v="1343274.2"/>
    <n v="0"/>
    <m/>
    <m/>
  </r>
  <r>
    <n v="6"/>
    <x v="92"/>
    <m/>
    <m/>
    <m/>
    <m/>
    <m/>
    <m/>
    <m/>
    <m/>
    <m/>
    <m/>
    <n v="811427.25"/>
    <m/>
    <m/>
    <m/>
    <m/>
    <m/>
  </r>
  <r>
    <n v="6"/>
    <x v="92"/>
    <s v="Pendleton County Fiscal Court"/>
    <s v="Judge Fields"/>
    <s v="Hazardous"/>
    <s v="Milford Road"/>
    <s v="CR 1110"/>
    <n v="0.17199999999999999"/>
    <n v="9"/>
    <n v="359830"/>
    <d v="2024-09-10T00:00:00"/>
    <n v="359830"/>
    <m/>
    <m/>
    <n v="359830"/>
    <n v="0"/>
    <n v="359830"/>
    <m/>
  </r>
  <r>
    <n v="6"/>
    <x v="92"/>
    <s v="Pendleton County Fiscal Court"/>
    <s v="Judge Fields"/>
    <s v="Resurfacing"/>
    <s v="Lenoxburg Road"/>
    <s v="CR 1064"/>
    <n v="2.9"/>
    <n v="10"/>
    <n v="268513.8"/>
    <d v="2024-10-11T00:00:00"/>
    <m/>
    <m/>
    <m/>
    <m/>
    <m/>
    <m/>
    <m/>
  </r>
  <r>
    <n v="6"/>
    <x v="92"/>
    <s v="Pendleton County Fiscal Court"/>
    <s v="Judge Fields"/>
    <s v="Resurfacing"/>
    <s v="Trankler Road"/>
    <s v="CR 1065"/>
    <n v="1.96"/>
    <n v="9"/>
    <n v="123416.1"/>
    <d v="2024-10-11T00:00:00"/>
    <n v="391929.9"/>
    <m/>
    <m/>
    <n v="391929.9"/>
    <n v="0"/>
    <n v="359830"/>
    <m/>
  </r>
  <r>
    <n v="6"/>
    <x v="92"/>
    <s v="City of Falmouth"/>
    <s v="Mayor Price"/>
    <s v="Resurfacing"/>
    <s v="West Shelby Street"/>
    <s v="CS 1002"/>
    <n v="0.7"/>
    <n v="10"/>
    <n v="27532.02"/>
    <d v="2024-10-01T00:00:00"/>
    <m/>
    <m/>
    <m/>
    <m/>
    <m/>
    <m/>
    <m/>
  </r>
  <r>
    <n v="6"/>
    <x v="92"/>
    <s v="City of Falmouth"/>
    <s v="Mayor Price"/>
    <s v="Resurfacing"/>
    <s v="East Shelby Street"/>
    <s v="CS 1008"/>
    <n v="0.4"/>
    <n v="9"/>
    <n v="14925.33"/>
    <d v="2024-10-01T00:00:00"/>
    <m/>
    <m/>
    <m/>
    <m/>
    <m/>
    <m/>
    <m/>
  </r>
  <r>
    <n v="6"/>
    <x v="92"/>
    <s v="City of Falmouth"/>
    <s v="Mayor Price"/>
    <s v="Resurfacing"/>
    <s v="Woodson Road"/>
    <s v="CS 1001"/>
    <n v="0.3"/>
    <n v="10"/>
    <n v="9550"/>
    <d v="2024-10-01T00:00:00"/>
    <m/>
    <m/>
    <m/>
    <m/>
    <m/>
    <m/>
    <m/>
  </r>
  <r>
    <n v="6"/>
    <x v="92"/>
    <s v="City of Falmouth"/>
    <s v="Mayor Price"/>
    <s v="Resurfacing"/>
    <s v="Park Street"/>
    <s v="CS 1006"/>
    <n v="0.2"/>
    <n v="10"/>
    <n v="7660"/>
    <d v="2024-10-01T00:00:00"/>
    <n v="59667.35"/>
    <m/>
    <m/>
    <n v="59667.35"/>
    <n v="0"/>
    <n v="59667.35"/>
    <m/>
  </r>
  <r>
    <n v="6"/>
    <x v="93"/>
    <m/>
    <m/>
    <m/>
    <m/>
    <m/>
    <m/>
    <m/>
    <m/>
    <m/>
    <m/>
    <n v="80000"/>
    <m/>
    <m/>
    <m/>
    <m/>
    <m/>
  </r>
  <r>
    <n v="6"/>
    <x v="93"/>
    <s v="City of Mt. Olivet"/>
    <s v="Mayor Whalen"/>
    <s v="Resurfacing"/>
    <s v="East Walnut Street"/>
    <s v="CS 1002"/>
    <n v="0.214"/>
    <n v="9"/>
    <n v="55000"/>
    <d v="2024-10-07T00:00:00"/>
    <m/>
    <m/>
    <m/>
    <m/>
    <m/>
    <m/>
    <m/>
  </r>
  <r>
    <n v="6"/>
    <x v="93"/>
    <s v="City of Mt. Olivet"/>
    <s v="Mayor Whalen"/>
    <s v="Resurfacing"/>
    <s v="Court Street"/>
    <s v="CS 1003"/>
    <n v="0.04"/>
    <n v="9"/>
    <n v="25000"/>
    <d v="2024-10-07T00:00:00"/>
    <n v="80000"/>
    <m/>
    <m/>
    <n v="80000"/>
    <n v="0"/>
    <n v="80000"/>
    <m/>
  </r>
  <r>
    <n v="7"/>
    <x v="94"/>
    <m/>
    <m/>
    <m/>
    <s v=" "/>
    <m/>
    <m/>
    <m/>
    <m/>
    <m/>
    <m/>
    <m/>
    <n v="12522491.470000001"/>
    <m/>
    <m/>
    <m/>
    <m/>
  </r>
  <r>
    <n v="7"/>
    <x v="95"/>
    <m/>
    <m/>
    <m/>
    <m/>
    <m/>
    <m/>
    <m/>
    <m/>
    <m/>
    <m/>
    <n v="416000"/>
    <m/>
    <m/>
    <m/>
    <m/>
    <m/>
  </r>
  <r>
    <n v="7"/>
    <x v="96"/>
    <s v="Anderson County Fiscal Court"/>
    <s v="Judge Gritton"/>
    <s v="Resurfacing"/>
    <s v="Benson Creek Road"/>
    <s v="CR 1317"/>
    <n v="3.39"/>
    <n v="9"/>
    <n v="196000"/>
    <d v="2024-10-10T00:00:00"/>
    <n v="196000"/>
    <m/>
    <m/>
    <n v="196000"/>
    <n v="0"/>
    <n v="196000"/>
    <m/>
  </r>
  <r>
    <n v="7"/>
    <x v="96"/>
    <s v="City of Lawrenceburg"/>
    <s v="Mayor Young"/>
    <s v="Resurfacing/hazardous"/>
    <s v="Djeddah Drive"/>
    <s v="CS 1149"/>
    <n v="0.65"/>
    <n v="9"/>
    <n v="220000"/>
    <d v="2024-09-30T00:00:00"/>
    <n v="220000"/>
    <m/>
    <m/>
    <n v="220000"/>
    <n v="0"/>
    <n v="220000"/>
    <m/>
  </r>
  <r>
    <n v="7"/>
    <x v="97"/>
    <m/>
    <m/>
    <m/>
    <m/>
    <m/>
    <m/>
    <m/>
    <m/>
    <m/>
    <m/>
    <n v="850382.65999999992"/>
    <m/>
    <m/>
    <m/>
    <m/>
    <m/>
  </r>
  <r>
    <n v="7"/>
    <x v="98"/>
    <s v="Bourbon County Fiscal Court"/>
    <s v="Judge Williams"/>
    <s v="Multiple"/>
    <s v="Youngs Mill Road"/>
    <s v="CR 1010"/>
    <n v="1.8"/>
    <n v="10"/>
    <n v="204500"/>
    <d v="2024-10-15T00:00:00"/>
    <m/>
    <m/>
    <m/>
    <m/>
    <m/>
    <m/>
    <m/>
  </r>
  <r>
    <n v="7"/>
    <x v="98"/>
    <s v="Bourbon County Fiscal Court"/>
    <s v="Judge Williams"/>
    <s v="Multiple"/>
    <s v="Prescott Lane"/>
    <s v="CR 1115"/>
    <n v="1.88"/>
    <n v="10"/>
    <n v="257625"/>
    <d v="2024-10-15T00:00:00"/>
    <m/>
    <m/>
    <m/>
    <m/>
    <m/>
    <m/>
    <m/>
  </r>
  <r>
    <n v="7"/>
    <x v="98"/>
    <s v="Bourbon County Fiscal Court"/>
    <s v="Judge Williams"/>
    <s v="Multiple"/>
    <s v="Stoker Road"/>
    <s v="CR 1008"/>
    <n v="1.68"/>
    <n v="9"/>
    <n v="166875"/>
    <d v="2024-10-15T00:00:00"/>
    <m/>
    <m/>
    <m/>
    <m/>
    <m/>
    <m/>
    <m/>
  </r>
  <r>
    <n v="7"/>
    <x v="98"/>
    <s v="Bourbon County Fiscal Court"/>
    <s v="Judge Williams"/>
    <s v="Multiple"/>
    <s v="McKee Lane"/>
    <s v="CR 1019"/>
    <n v="0.5"/>
    <n v="9"/>
    <n v="63750"/>
    <d v="2024-10-15T00:00:00"/>
    <n v="692750"/>
    <m/>
    <m/>
    <n v="692750"/>
    <n v="0"/>
    <n v="692750"/>
    <m/>
  </r>
  <r>
    <n v="7"/>
    <x v="98"/>
    <s v="City of Paris"/>
    <s v="Mayor Plummer"/>
    <s v="Resurfacing"/>
    <s v="Castle Boulevard"/>
    <s v="CS 1044"/>
    <n v="0.1"/>
    <n v="10"/>
    <n v="28828.51"/>
    <d v="2024-10-03T00:00:00"/>
    <m/>
    <m/>
    <m/>
    <m/>
    <m/>
    <m/>
    <m/>
  </r>
  <r>
    <n v="7"/>
    <x v="98"/>
    <s v="City of Paris"/>
    <s v="Mayor Plummer"/>
    <s v="Resurfacing"/>
    <s v="Springhill Drive"/>
    <s v="CS 1105"/>
    <n v="0.3"/>
    <n v="10"/>
    <n v="82082.69"/>
    <d v="2024-10-03T00:00:00"/>
    <m/>
    <m/>
    <m/>
    <m/>
    <m/>
    <m/>
    <m/>
  </r>
  <r>
    <n v="7"/>
    <x v="98"/>
    <s v="City of Paris"/>
    <s v="Mayor Plummer"/>
    <s v="Resurfacing"/>
    <s v="Parkside Drive"/>
    <s v="CS 1096"/>
    <n v="0.11"/>
    <n v="9"/>
    <n v="36505.53"/>
    <d v="2024-10-03T00:00:00"/>
    <m/>
    <m/>
    <m/>
    <m/>
    <m/>
    <m/>
    <m/>
  </r>
  <r>
    <n v="7"/>
    <x v="98"/>
    <s v="City of Paris"/>
    <s v="Mayor Plummer"/>
    <s v="Resurfacing"/>
    <s v="Brooks Street"/>
    <s v="CS 1147"/>
    <n v="0.06"/>
    <n v="9"/>
    <n v="10215.93"/>
    <d v="2024-10-03T00:00:00"/>
    <n v="157632.65999999997"/>
    <m/>
    <m/>
    <n v="157632.65999999997"/>
    <n v="0"/>
    <n v="157632.66"/>
    <m/>
  </r>
  <r>
    <n v="7"/>
    <x v="99"/>
    <m/>
    <m/>
    <m/>
    <m/>
    <m/>
    <m/>
    <m/>
    <m/>
    <m/>
    <m/>
    <n v="809000"/>
    <m/>
    <m/>
    <m/>
    <m/>
    <m/>
  </r>
  <r>
    <n v="7"/>
    <x v="100"/>
    <s v="Boyle County Fiscal Court"/>
    <s v="Judge Bottom"/>
    <s v="Multiple"/>
    <s v="Old Springfield Road"/>
    <s v="CR 1334"/>
    <n v="1.8"/>
    <n v="9"/>
    <n v="230000"/>
    <d v="2024-09-23T00:00:00"/>
    <m/>
    <m/>
    <m/>
    <m/>
    <m/>
    <m/>
    <m/>
  </r>
  <r>
    <n v="7"/>
    <x v="100"/>
    <s v="Boyle County Fiscal Court"/>
    <s v="Judge Bottom"/>
    <s v="Multiple"/>
    <s v="Craintown Road"/>
    <s v="CR 1318"/>
    <n v="1.3"/>
    <n v="9"/>
    <n v="115000"/>
    <d v="2024-09-23T00:00:00"/>
    <m/>
    <m/>
    <m/>
    <m/>
    <m/>
    <m/>
    <m/>
  </r>
  <r>
    <n v="7"/>
    <x v="100"/>
    <s v="Boyle County Fiscal Court"/>
    <s v="Judge Bottom"/>
    <s v="Multiple"/>
    <s v="Cocanougher Road"/>
    <s v="CR 1316"/>
    <n v="0.52"/>
    <n v="10"/>
    <n v="46000"/>
    <d v="2024-09-23T00:00:00"/>
    <m/>
    <m/>
    <m/>
    <m/>
    <m/>
    <m/>
    <m/>
  </r>
  <r>
    <n v="7"/>
    <x v="100"/>
    <s v="Boyle County Fiscal Court"/>
    <s v="Judge Bottom"/>
    <s v="Multiple"/>
    <s v="Cocanougher Road"/>
    <s v="CR 1316"/>
    <n v="0.27"/>
    <n v="9"/>
    <n v="24000"/>
    <d v="2024-09-23T00:00:00"/>
    <m/>
    <m/>
    <m/>
    <m/>
    <m/>
    <m/>
    <m/>
  </r>
  <r>
    <n v="7"/>
    <x v="100"/>
    <s v="Boyle County Fiscal Court"/>
    <s v="Judge Bottom"/>
    <s v="Multiple"/>
    <s v="Tennessee Ridge Road"/>
    <s v="CR 1207"/>
    <n v="1.526"/>
    <n v="8"/>
    <n v="144000"/>
    <d v="2024-09-23T00:00:00"/>
    <n v="559000"/>
    <m/>
    <m/>
    <n v="915400"/>
    <n v="0"/>
    <n v="559000"/>
    <m/>
  </r>
  <r>
    <n v="7"/>
    <x v="100"/>
    <s v="City of Danville"/>
    <s v="Mayor Atkins"/>
    <s v="Resurfacing/Economic dev."/>
    <s v="Corporate Drive"/>
    <s v="CS 1297"/>
    <n v="1"/>
    <n v="8"/>
    <n v="250000"/>
    <d v="2024-10-15T00:00:00"/>
    <n v="250000"/>
    <m/>
    <m/>
    <n v="250000"/>
    <n v="0"/>
    <n v="250000"/>
    <m/>
  </r>
  <r>
    <n v="7"/>
    <x v="101"/>
    <m/>
    <m/>
    <m/>
    <m/>
    <m/>
    <m/>
    <m/>
    <m/>
    <m/>
    <m/>
    <n v="3338256.62"/>
    <m/>
    <m/>
    <m/>
    <m/>
    <m/>
  </r>
  <r>
    <n v="7"/>
    <x v="102"/>
    <s v="City of Winchester"/>
    <s v="Mayor Reed"/>
    <s v="Multiple"/>
    <s v="Rolling Hills Lane"/>
    <s v="CS 1286"/>
    <n v="1.27"/>
    <n v="10"/>
    <n v="226722.9"/>
    <d v="2024-10-09T00:00:00"/>
    <m/>
    <m/>
    <m/>
    <m/>
    <m/>
    <m/>
    <m/>
  </r>
  <r>
    <n v="7"/>
    <x v="102"/>
    <s v="City of Winchester"/>
    <s v="Mayor Reed"/>
    <s v="Multiple"/>
    <s v="Magnolia Street"/>
    <s v="CS 1001"/>
    <n v="0.35"/>
    <n v="10"/>
    <n v="55788.38"/>
    <d v="2024-10-09T00:00:00"/>
    <m/>
    <m/>
    <m/>
    <m/>
    <m/>
    <m/>
    <m/>
  </r>
  <r>
    <n v="7"/>
    <x v="102"/>
    <s v="City of Winchester"/>
    <s v="Mayor Reed"/>
    <s v="Multiple"/>
    <s v="Pendleton Street"/>
    <s v="CS 1002"/>
    <n v="0.36"/>
    <n v="9"/>
    <n v="66105.83"/>
    <d v="2024-10-09T00:00:00"/>
    <m/>
    <m/>
    <m/>
    <m/>
    <m/>
    <m/>
    <m/>
  </r>
  <r>
    <n v="7"/>
    <x v="102"/>
    <s v="City of Winchester"/>
    <s v="Mayor Reed"/>
    <s v="Multiple"/>
    <s v="New Street"/>
    <s v="CS 1025"/>
    <n v="0.15"/>
    <n v="8"/>
    <n v="24373.18"/>
    <d v="2024-10-09T00:00:00"/>
    <m/>
    <m/>
    <m/>
    <m/>
    <m/>
    <m/>
    <m/>
  </r>
  <r>
    <n v="7"/>
    <x v="102"/>
    <s v="City of Winchester"/>
    <s v="Mayor Reed"/>
    <s v="Multiple"/>
    <s v="Flanagan Street"/>
    <s v="CS 1060"/>
    <n v="0.17"/>
    <n v="9"/>
    <n v="25116.33"/>
    <d v="2024-10-09T00:00:00"/>
    <n v="398106.62"/>
    <m/>
    <m/>
    <n v="398106.62"/>
    <n v="0"/>
    <n v="398106.62"/>
    <m/>
  </r>
  <r>
    <n v="7"/>
    <x v="102"/>
    <s v="Clark County Fiscal Court"/>
    <s v="Judge Yates"/>
    <s v="Resurfacing"/>
    <s v="Ecton Road"/>
    <s v="CR 1012"/>
    <n v="3.2850000000000001"/>
    <n v="10"/>
    <n v="331980"/>
    <d v="2024-10-09T00:00:00"/>
    <m/>
    <m/>
    <m/>
    <m/>
    <m/>
    <m/>
    <m/>
  </r>
  <r>
    <n v="7"/>
    <x v="102"/>
    <s v="Clark County Fiscal Court"/>
    <s v="Judge Yates"/>
    <s v="Resurfacing"/>
    <s v="Old Ruckerville Road"/>
    <s v="CR 1127"/>
    <n v="3.86"/>
    <n v="9"/>
    <n v="394680"/>
    <d v="2024-10-09T00:00:00"/>
    <m/>
    <m/>
    <m/>
    <m/>
    <m/>
    <m/>
    <m/>
  </r>
  <r>
    <n v="7"/>
    <x v="102"/>
    <s v="Clark County Fiscal Court"/>
    <s v="Judge Yates"/>
    <s v="Resurfacing"/>
    <s v="Oil Springs Road"/>
    <s v="CR 1105"/>
    <n v="1.1200000000000001"/>
    <n v="10"/>
    <n v="106128"/>
    <d v="2024-10-09T00:00:00"/>
    <m/>
    <m/>
    <m/>
    <m/>
    <m/>
    <m/>
    <m/>
  </r>
  <r>
    <n v="7"/>
    <x v="102"/>
    <s v="Clark County Fiscal Court"/>
    <s v="Judge Yates"/>
    <s v="Resurfacing"/>
    <s v="Cole Road"/>
    <s v="CR 1200"/>
    <n v="2.5449999999999999"/>
    <n v="8"/>
    <n v="260172"/>
    <d v="2024-10-09T00:00:00"/>
    <m/>
    <m/>
    <m/>
    <m/>
    <m/>
    <m/>
    <m/>
  </r>
  <r>
    <n v="7"/>
    <x v="102"/>
    <s v="Clark County Fiscal Court"/>
    <s v="Judge Yates"/>
    <s v="Resurfacing"/>
    <s v="Vienna Road"/>
    <s v="CR 1113"/>
    <n v="1.7010000000000001"/>
    <n v="8"/>
    <n v="152064"/>
    <d v="2024-10-09T00:00:00"/>
    <m/>
    <m/>
    <m/>
    <m/>
    <m/>
    <m/>
    <m/>
  </r>
  <r>
    <n v="7"/>
    <x v="102"/>
    <s v="Clark County Fiscal Court"/>
    <s v="Judge Yates"/>
    <s v="Resurfacing"/>
    <s v="Dry Fork Creek Road"/>
    <s v="CR 1124"/>
    <n v="3.1230000000000002"/>
    <n v="9"/>
    <n v="276144"/>
    <d v="2024-10-09T00:00:00"/>
    <m/>
    <m/>
    <m/>
    <m/>
    <m/>
    <m/>
    <m/>
  </r>
  <r>
    <n v="7"/>
    <x v="102"/>
    <s v="Clark County Fiscal Court"/>
    <s v="Judge Yates"/>
    <s v="Resurfacing"/>
    <s v="White Turkey Road"/>
    <s v="CR 1022"/>
    <n v="2.31"/>
    <n v="9"/>
    <n v="235224"/>
    <d v="2024-10-09T00:00:00"/>
    <m/>
    <m/>
    <m/>
    <m/>
    <m/>
    <m/>
    <m/>
  </r>
  <r>
    <n v="7"/>
    <x v="102"/>
    <s v="Clark County Fiscal Court"/>
    <s v="Judge Yates"/>
    <s v="Resurfacing"/>
    <s v="Lynnway Drive"/>
    <s v="CR 1279"/>
    <n v="0.78600000000000003"/>
    <n v="9"/>
    <n v="242616"/>
    <d v="2024-10-09T00:00:00"/>
    <m/>
    <m/>
    <m/>
    <m/>
    <m/>
    <m/>
    <m/>
  </r>
  <r>
    <n v="7"/>
    <x v="102"/>
    <s v="Clark County Fiscal Court"/>
    <s v="Judge Yates"/>
    <s v="Resurfacing"/>
    <s v="Teal Lane "/>
    <s v="CR 1352"/>
    <n v="0.58799999999999997"/>
    <n v="10"/>
    <n v="97680"/>
    <d v="2024-10-09T00:00:00"/>
    <m/>
    <m/>
    <m/>
    <m/>
    <m/>
    <m/>
    <m/>
  </r>
  <r>
    <n v="7"/>
    <x v="102"/>
    <s v="Clark County Fiscal Court"/>
    <s v="Judge Yates"/>
    <s v="Resurfacing"/>
    <s v="Judy Pike"/>
    <s v="CR 1010"/>
    <n v="1.04"/>
    <n v="9"/>
    <n v="93060"/>
    <d v="2024-10-09T00:00:00"/>
    <m/>
    <m/>
    <m/>
    <m/>
    <m/>
    <m/>
    <m/>
  </r>
  <r>
    <n v="7"/>
    <x v="102"/>
    <s v="Clark County Fiscal Court"/>
    <s v="Judge Yates"/>
    <s v="Resurfacing"/>
    <s v="Prewitt Lane"/>
    <s v="CR 1225"/>
    <n v="0.66200000000000003"/>
    <n v="10"/>
    <n v="58542"/>
    <d v="2024-10-09T00:00:00"/>
    <m/>
    <m/>
    <m/>
    <m/>
    <m/>
    <m/>
    <m/>
  </r>
  <r>
    <n v="7"/>
    <x v="102"/>
    <s v="Clark County Fiscal Court"/>
    <s v="Judge Yates"/>
    <s v="Resurfacing"/>
    <s v="Wells Road"/>
    <s v="CR 1019"/>
    <n v="0.56100000000000005"/>
    <n v="9"/>
    <n v="49605"/>
    <d v="2024-10-09T00:00:00"/>
    <m/>
    <m/>
    <m/>
    <m/>
    <m/>
    <m/>
    <m/>
  </r>
  <r>
    <n v="7"/>
    <x v="102"/>
    <s v="Clark County Fiscal Court"/>
    <s v="Judge Yates"/>
    <s v="Resurfacing"/>
    <s v="Woodduck Ct. "/>
    <s v="CR 1351"/>
    <n v="0.27800000000000002"/>
    <n v="9"/>
    <n v="42636"/>
    <d v="2024-10-09T00:00:00"/>
    <m/>
    <m/>
    <m/>
    <m/>
    <m/>
    <m/>
    <m/>
  </r>
  <r>
    <n v="7"/>
    <x v="102"/>
    <s v="Clark County Fiscal Court"/>
    <s v="Judge Yates"/>
    <s v="Resurfacing"/>
    <s v="Pintail Lane"/>
    <s v="CR 1349"/>
    <n v="0.22700000000000001"/>
    <n v="10"/>
    <n v="47916"/>
    <d v="2024-10-09T00:00:00"/>
    <m/>
    <m/>
    <m/>
    <m/>
    <m/>
    <m/>
    <m/>
  </r>
  <r>
    <n v="7"/>
    <x v="102"/>
    <s v="Clark County Fiscal Court"/>
    <s v="Judge Yates"/>
    <s v="Resurfacing"/>
    <s v="Gentry Lane"/>
    <s v="CR 1201"/>
    <n v="0.50800000000000001"/>
    <n v="10"/>
    <n v="44920"/>
    <d v="2024-10-09T00:00:00"/>
    <m/>
    <m/>
    <m/>
    <m/>
    <m/>
    <m/>
    <m/>
  </r>
  <r>
    <n v="7"/>
    <x v="102"/>
    <s v="Clark County Fiscal Court"/>
    <s v="Judge Yates"/>
    <s v="Resurfacing"/>
    <s v="Colby Hills Dr. &amp; Cir"/>
    <s v="CR 1300H/J"/>
    <n v="0.74399999999999999"/>
    <n v="10"/>
    <n v="84612"/>
    <d v="2024-10-09T00:00:00"/>
    <m/>
    <m/>
    <m/>
    <m/>
    <m/>
    <m/>
    <m/>
  </r>
  <r>
    <n v="7"/>
    <x v="102"/>
    <s v="Clark County Fiscal Court"/>
    <s v="Judge Yates"/>
    <s v="Resurfacing"/>
    <s v="Hollow Road"/>
    <s v="CR 1132"/>
    <n v="0.47199999999999998"/>
    <n v="9"/>
    <n v="41738"/>
    <d v="2024-10-09T00:00:00"/>
    <m/>
    <m/>
    <m/>
    <m/>
    <m/>
    <m/>
    <m/>
  </r>
  <r>
    <n v="7"/>
    <x v="102"/>
    <s v="Clark County Fiscal Court"/>
    <s v="Judge Yates"/>
    <s v="Resurfacing"/>
    <s v="Cunningham Lane"/>
    <s v="CR 1106"/>
    <n v="0.98"/>
    <n v="10"/>
    <n v="74276"/>
    <d v="2024-10-09T00:00:00"/>
    <m/>
    <m/>
    <m/>
    <m/>
    <m/>
    <m/>
    <m/>
  </r>
  <r>
    <n v="7"/>
    <x v="102"/>
    <s v="Clark County Fiscal Court"/>
    <s v="Judge Yates"/>
    <s v="Resurfacing"/>
    <s v="Glennway Road"/>
    <s v="CR 1343"/>
    <n v="0.25600000000000001"/>
    <n v="9"/>
    <n v="35640"/>
    <d v="2024-10-09T00:00:00"/>
    <m/>
    <m/>
    <m/>
    <m/>
    <m/>
    <m/>
    <m/>
  </r>
  <r>
    <n v="7"/>
    <x v="102"/>
    <s v="Clark County Fiscal Court"/>
    <s v="Judge Yates"/>
    <s v="Resurfacing"/>
    <s v="Summerhill Way"/>
    <s v="CR 1368"/>
    <n v="0.14699999999999999"/>
    <n v="10"/>
    <n v="26004"/>
    <d v="2024-10-09T00:00:00"/>
    <m/>
    <m/>
    <m/>
    <m/>
    <m/>
    <m/>
    <m/>
  </r>
  <r>
    <n v="7"/>
    <x v="102"/>
    <s v="Clark County Fiscal Court"/>
    <s v="Judge Yates"/>
    <s v="Resurfacing"/>
    <s v="Rose Dr. "/>
    <s v="CR 1350"/>
    <n v="0.16400000000000001"/>
    <n v="10"/>
    <n v="27244"/>
    <d v="2024-10-09T00:00:00"/>
    <m/>
    <m/>
    <m/>
    <m/>
    <m/>
    <m/>
    <m/>
  </r>
  <r>
    <n v="7"/>
    <x v="102"/>
    <s v="Clark County Fiscal Court"/>
    <s v="Judge Yates"/>
    <s v="Resurfacing"/>
    <s v="Cardinal Lane"/>
    <s v="CR 1300C"/>
    <n v="0.2"/>
    <n v="9"/>
    <n v="25344"/>
    <d v="2024-10-09T00:00:00"/>
    <m/>
    <m/>
    <m/>
    <m/>
    <m/>
    <m/>
    <m/>
  </r>
  <r>
    <n v="7"/>
    <x v="102"/>
    <s v="Clark County Fiscal Court"/>
    <s v="Judge Yates"/>
    <s v="Resurfacing"/>
    <s v="Spring Valley Dr. "/>
    <s v="CR 1367"/>
    <n v="0.16700000000000001"/>
    <n v="9"/>
    <n v="23205"/>
    <d v="2024-10-09T00:00:00"/>
    <m/>
    <m/>
    <m/>
    <m/>
    <m/>
    <m/>
    <m/>
  </r>
  <r>
    <n v="7"/>
    <x v="102"/>
    <s v="Clark County Fiscal Court"/>
    <s v="Judge Yates"/>
    <s v="Resurfacing"/>
    <s v="The Woods Ln"/>
    <s v="CR 1289"/>
    <n v="0.128"/>
    <n v="10"/>
    <n v="21252"/>
    <d v="2024-10-09T00:00:00"/>
    <m/>
    <m/>
    <m/>
    <m/>
    <m/>
    <m/>
    <m/>
  </r>
  <r>
    <n v="7"/>
    <x v="102"/>
    <s v="Clark County Fiscal Court"/>
    <s v="Judge Yates"/>
    <s v="Resurfacing"/>
    <s v="Marquis Ct. "/>
    <s v="CR 1269"/>
    <n v="0.12"/>
    <n v="10"/>
    <n v="19707"/>
    <d v="2024-10-09T00:00:00"/>
    <m/>
    <m/>
    <m/>
    <m/>
    <m/>
    <m/>
    <m/>
  </r>
  <r>
    <n v="7"/>
    <x v="102"/>
    <s v="Clark County Fiscal Court"/>
    <s v="Judge Yates"/>
    <s v="Resurfacing"/>
    <s v="Orchid Ct. "/>
    <s v="CR 1297"/>
    <n v="0.105"/>
    <n v="10"/>
    <n v="17239"/>
    <d v="2024-10-09T00:00:00"/>
    <m/>
    <m/>
    <m/>
    <m/>
    <m/>
    <m/>
    <m/>
  </r>
  <r>
    <n v="7"/>
    <x v="102"/>
    <s v="Clark County Fiscal Court"/>
    <s v="Judge Yates"/>
    <s v="Resurfacing"/>
    <s v="Foxglove Ln./Ct."/>
    <s v="CR 1298/1299"/>
    <n v="0.14099999999999999"/>
    <n v="10"/>
    <n v="23152"/>
    <d v="2024-10-09T00:00:00"/>
    <m/>
    <m/>
    <m/>
    <m/>
    <m/>
    <m/>
    <m/>
  </r>
  <r>
    <n v="7"/>
    <x v="102"/>
    <s v="Clark County Fiscal Court"/>
    <s v="Judge Yates"/>
    <s v="Resurfacing"/>
    <s v="Fairfax Dr. "/>
    <s v="CR 1254"/>
    <n v="0.10299999999999999"/>
    <n v="10"/>
    <n v="16909"/>
    <d v="2024-10-09T00:00:00"/>
    <m/>
    <m/>
    <m/>
    <m/>
    <m/>
    <m/>
    <m/>
  </r>
  <r>
    <n v="7"/>
    <x v="102"/>
    <s v="Clark County Fiscal Court"/>
    <s v="Judge Yates"/>
    <s v="Resurfacing"/>
    <s v="Ralston Lane"/>
    <s v="CR 1208"/>
    <n v="0.23400000000000001"/>
    <n v="10"/>
    <n v="19932"/>
    <d v="2024-10-09T00:00:00"/>
    <m/>
    <m/>
    <m/>
    <m/>
    <m/>
    <m/>
    <m/>
  </r>
  <r>
    <n v="7"/>
    <x v="102"/>
    <s v="Clark County Fiscal Court"/>
    <s v="Judge Yates"/>
    <s v="Resurfacing"/>
    <s v="Spencer Ln."/>
    <s v="CR 1135"/>
    <n v="0.17499999999999999"/>
    <n v="9"/>
    <n v="13266"/>
    <d v="2024-10-09T00:00:00"/>
    <m/>
    <m/>
    <m/>
    <m/>
    <m/>
    <m/>
    <m/>
  </r>
  <r>
    <n v="7"/>
    <x v="102"/>
    <s v="Clark County Fiscal Court"/>
    <s v="Judge Yates"/>
    <s v="Resurfacing"/>
    <s v="Bentbrook Ct. "/>
    <s v="CR 1255"/>
    <n v="7.6999999999999999E-2"/>
    <n v="10"/>
    <n v="12672"/>
    <d v="2024-10-09T00:00:00"/>
    <m/>
    <m/>
    <m/>
    <m/>
    <m/>
    <m/>
    <m/>
  </r>
  <r>
    <n v="7"/>
    <x v="102"/>
    <s v="Clark County Fiscal Court"/>
    <s v="Judge Yates"/>
    <s v="Resurfacing"/>
    <s v="Foxboro Ct. "/>
    <s v="CR 1291"/>
    <n v="6.9000000000000006E-2"/>
    <n v="10"/>
    <n v="11325"/>
    <d v="2024-10-09T00:00:00"/>
    <m/>
    <m/>
    <m/>
    <m/>
    <m/>
    <m/>
    <m/>
  </r>
  <r>
    <n v="7"/>
    <x v="102"/>
    <s v="Clark County Fiscal Court"/>
    <s v="Judge Yates"/>
    <s v="Resurfacing"/>
    <s v="Tower Ln."/>
    <s v="CR 1119"/>
    <n v="0.17499999999999999"/>
    <n v="9"/>
    <n v="13266"/>
    <d v="2024-10-09T00:00:00"/>
    <n v="2940150"/>
    <m/>
    <m/>
    <n v="4295288"/>
    <n v="131000"/>
    <m/>
    <m/>
  </r>
  <r>
    <n v="7"/>
    <x v="103"/>
    <m/>
    <m/>
    <m/>
    <m/>
    <m/>
    <m/>
    <m/>
    <m/>
    <m/>
    <m/>
    <n v="577000"/>
    <m/>
    <m/>
    <m/>
    <m/>
    <m/>
  </r>
  <r>
    <n v="7"/>
    <x v="104"/>
    <s v="City of Lancaster"/>
    <s v="Mayor Gaffney"/>
    <s v="Multiple"/>
    <s v="S. Campbell"/>
    <s v="CS 1017"/>
    <n v="0.47299999999999998"/>
    <n v="10"/>
    <n v="98000"/>
    <d v="2024-10-15T00:00:00"/>
    <m/>
    <m/>
    <m/>
    <m/>
    <m/>
    <m/>
    <m/>
  </r>
  <r>
    <n v="7"/>
    <x v="104"/>
    <s v="City of Lancaster"/>
    <s v="Mayor Gaffney"/>
    <s v="Multiple"/>
    <s v="Highland Avenue"/>
    <s v="CS 1027"/>
    <n v="0.30299999999999999"/>
    <n v="8"/>
    <n v="57000"/>
    <d v="2024-10-15T00:00:00"/>
    <m/>
    <m/>
    <m/>
    <m/>
    <m/>
    <m/>
    <m/>
  </r>
  <r>
    <n v="7"/>
    <x v="104"/>
    <s v="City of Lancaster"/>
    <s v="Mayor Gaffney"/>
    <s v="Multiple"/>
    <s v="Hamilton Avenue"/>
    <s v="CS 1056"/>
    <n v="0.436"/>
    <n v="10"/>
    <n v="57000"/>
    <d v="2024-10-15T00:00:00"/>
    <m/>
    <m/>
    <m/>
    <m/>
    <m/>
    <m/>
    <m/>
  </r>
  <r>
    <n v="7"/>
    <x v="104"/>
    <s v="City of Lancaster"/>
    <s v="Mayor Gaffney"/>
    <s v="Multiple"/>
    <s v="Hillcrest "/>
    <s v="CS 1061"/>
    <n v="0.151"/>
    <n v="8"/>
    <n v="25000"/>
    <d v="2024-10-15T00:00:00"/>
    <m/>
    <m/>
    <m/>
    <m/>
    <m/>
    <m/>
    <m/>
  </r>
  <r>
    <n v="7"/>
    <x v="104"/>
    <s v="City of Lancaster"/>
    <s v="Mayor Gaffney"/>
    <s v="Multiple"/>
    <s v="Dan Turner"/>
    <s v="CS 1068"/>
    <n v="8.5000000000000006E-2"/>
    <n v="9"/>
    <n v="15000"/>
    <d v="2024-10-15T00:00:00"/>
    <n v="252000"/>
    <m/>
    <m/>
    <n v="252000"/>
    <n v="25000"/>
    <n v="225000"/>
    <m/>
  </r>
  <r>
    <n v="7"/>
    <x v="104"/>
    <s v="Garrard County Fiscal Court"/>
    <s v="Judge Elleman"/>
    <s v="Multiple"/>
    <s v="Old Lexington Road E"/>
    <s v="CR 1351"/>
    <n v="1.5"/>
    <n v="9"/>
    <n v="150000"/>
    <d v="2024-10-01T00:00:00"/>
    <m/>
    <m/>
    <m/>
    <m/>
    <m/>
    <m/>
    <m/>
  </r>
  <r>
    <n v="7"/>
    <x v="104"/>
    <s v="Garrard County Fiscal Court"/>
    <s v="Judge Elleman"/>
    <s v="Multiple"/>
    <s v="Gillespie Pike"/>
    <s v="CR 1102"/>
    <n v="2.5"/>
    <n v="8"/>
    <n v="175000"/>
    <d v="2024-10-01T00:00:00"/>
    <n v="325000"/>
    <m/>
    <m/>
    <n v="325000"/>
    <n v="0"/>
    <n v="325000"/>
    <m/>
  </r>
  <r>
    <n v="7"/>
    <x v="105"/>
    <m/>
    <m/>
    <m/>
    <m/>
    <m/>
    <m/>
    <m/>
    <m/>
    <m/>
    <m/>
    <n v="508719"/>
    <m/>
    <m/>
    <m/>
    <m/>
    <m/>
  </r>
  <r>
    <n v="7"/>
    <x v="106"/>
    <s v="Jessamine County Fiscal Court"/>
    <s v="Judge West"/>
    <s v="Resurfacing"/>
    <s v="Marble Creek Lane"/>
    <s v="CR 1106"/>
    <n v="1.7669999999999999"/>
    <n v="10"/>
    <n v="127460.5"/>
    <d v="2024-10-14T00:00:00"/>
    <m/>
    <m/>
    <m/>
    <m/>
    <m/>
    <m/>
    <m/>
  </r>
  <r>
    <n v="7"/>
    <x v="106"/>
    <s v="Jessamine County Fiscal Court"/>
    <s v="Judge West"/>
    <s v="Resurfacing"/>
    <s v="Newman Road"/>
    <s v="CR 1108"/>
    <n v="2.0089999999999999"/>
    <n v="9"/>
    <n v="189787"/>
    <d v="2024-10-14T00:00:00"/>
    <m/>
    <m/>
    <m/>
    <m/>
    <m/>
    <m/>
    <m/>
  </r>
  <r>
    <n v="7"/>
    <x v="106"/>
    <s v="Jessamine County Fiscal Court"/>
    <s v="Judge West"/>
    <s v="Resurfacing"/>
    <s v="Vince Road"/>
    <s v="CR 1003"/>
    <n v="1.913"/>
    <n v="9"/>
    <n v="191471.5"/>
    <d v="2024-10-14T00:00:00"/>
    <n v="508719"/>
    <m/>
    <m/>
    <n v="943881.5"/>
    <n v="0"/>
    <n v="508719"/>
    <m/>
  </r>
  <r>
    <n v="7"/>
    <x v="107"/>
    <m/>
    <m/>
    <m/>
    <m/>
    <m/>
    <m/>
    <m/>
    <m/>
    <m/>
    <m/>
    <n v="1915747.8399999999"/>
    <m/>
    <m/>
    <m/>
    <m/>
    <m/>
  </r>
  <r>
    <n v="7"/>
    <x v="108"/>
    <s v="City of Berea"/>
    <s v="Mayor Fraley"/>
    <s v="Multiple"/>
    <s v="Elm Street"/>
    <s v="CS 2064"/>
    <n v="0.5"/>
    <n v="9"/>
    <n v="718416"/>
    <d v="2024-10-15T00:00:00"/>
    <n v="718416"/>
    <m/>
    <m/>
    <n v="718416"/>
    <n v="143600"/>
    <n v="574816"/>
    <m/>
  </r>
  <r>
    <n v="7"/>
    <x v="108"/>
    <s v="City of Richmond"/>
    <s v="Mayor Blythe"/>
    <s v="Resurfacing"/>
    <s v="Four Mile Road"/>
    <s v="CS 1378"/>
    <n v="1.3"/>
    <n v="8"/>
    <n v="302502"/>
    <d v="2024-10-14T00:00:00"/>
    <n v="302502"/>
    <m/>
    <m/>
    <n v="991100"/>
    <n v="300000"/>
    <n v="302502"/>
    <m/>
  </r>
  <r>
    <n v="7"/>
    <x v="108"/>
    <s v="Madison County Fiscal Court"/>
    <s v="Judge Taylor"/>
    <s v="Resurfacing"/>
    <s v="Peytontown Road"/>
    <s v="CR 1243"/>
    <n v="1.94"/>
    <n v="10"/>
    <n v="172130.19"/>
    <d v="2024-09-11T00:00:00"/>
    <m/>
    <m/>
    <m/>
    <m/>
    <m/>
    <m/>
    <m/>
  </r>
  <r>
    <n v="7"/>
    <x v="108"/>
    <s v="Madison County Fiscal Court"/>
    <s v="Judge Taylor"/>
    <s v="Resurfacing"/>
    <s v="Oakley Wells Road"/>
    <s v="CR 1017"/>
    <n v="1.8"/>
    <n v="9"/>
    <n v="159711.25"/>
    <d v="2024-09-11T00:00:00"/>
    <m/>
    <m/>
    <m/>
    <m/>
    <m/>
    <m/>
    <m/>
  </r>
  <r>
    <n v="7"/>
    <x v="108"/>
    <s v="Madison County Fiscal Court"/>
    <s v="Judge Taylor"/>
    <s v="Resurfacing"/>
    <s v="Gravel Lick Branch Road"/>
    <s v="CR 1119"/>
    <n v="1.7"/>
    <n v="9"/>
    <n v="167957.25"/>
    <d v="2024-09-11T00:00:00"/>
    <m/>
    <m/>
    <m/>
    <m/>
    <m/>
    <m/>
    <m/>
  </r>
  <r>
    <n v="7"/>
    <x v="108"/>
    <s v="Madison County Fiscal Court"/>
    <s v="Judge Taylor"/>
    <s v="Resurfacing"/>
    <s v="Floyd Branch Road"/>
    <s v="CR 1132"/>
    <n v="0.5"/>
    <n v="8"/>
    <n v="47322"/>
    <d v="2024-09-11T00:00:00"/>
    <m/>
    <m/>
    <m/>
    <m/>
    <m/>
    <m/>
    <m/>
  </r>
  <r>
    <n v="7"/>
    <x v="108"/>
    <s v="Madison County Fiscal Court"/>
    <s v="Judge Taylor"/>
    <s v="Resurfacing"/>
    <s v="Carvers ferry road"/>
    <s v="CR 1332"/>
    <n v="3.68"/>
    <n v="8"/>
    <n v="347709.15"/>
    <d v="2024-09-11T00:00:00"/>
    <n v="894829.84"/>
    <m/>
    <m/>
    <m/>
    <m/>
    <m/>
    <m/>
  </r>
  <r>
    <n v="7"/>
    <x v="109"/>
    <m/>
    <m/>
    <m/>
    <m/>
    <m/>
    <m/>
    <m/>
    <m/>
    <m/>
    <m/>
    <n v="1320166.6000000001"/>
    <m/>
    <m/>
    <m/>
    <m/>
    <m/>
  </r>
  <r>
    <n v="7"/>
    <x v="110"/>
    <s v="Mercer County Fiscal Court"/>
    <s v="Judge Steele"/>
    <s v="Multiple"/>
    <s v="Falls Run"/>
    <s v="CR 1222"/>
    <n v="2.5141"/>
    <n v="10"/>
    <n v="233811.3"/>
    <d v="2024-08-20T00:00:00"/>
    <m/>
    <m/>
    <m/>
    <m/>
    <m/>
    <m/>
    <m/>
  </r>
  <r>
    <n v="7"/>
    <x v="110"/>
    <s v="Mercer County Fiscal Court"/>
    <s v="Judge Steele"/>
    <s v="Multiple"/>
    <s v="Tewmey Lane"/>
    <s v="CR 1209"/>
    <n v="1.1520999999999999"/>
    <n v="10"/>
    <n v="107145.3"/>
    <d v="2024-08-20T00:00:00"/>
    <m/>
    <m/>
    <m/>
    <m/>
    <m/>
    <m/>
    <m/>
  </r>
  <r>
    <n v="7"/>
    <x v="110"/>
    <s v="Mercer County Fiscal Court"/>
    <s v="Judge Steele"/>
    <s v="Multiple"/>
    <s v="Oregon road"/>
    <s v="CR 1016"/>
    <n v="5.9"/>
    <n v="10"/>
    <n v="548700"/>
    <d v="2024-08-20T00:00:00"/>
    <m/>
    <m/>
    <m/>
    <m/>
    <m/>
    <m/>
    <m/>
  </r>
  <r>
    <n v="7"/>
    <x v="110"/>
    <s v="Mercer County Fiscal Court"/>
    <s v="Judge Steele"/>
    <s v="Multiple"/>
    <s v="Stratton Road"/>
    <s v="CR 1322"/>
    <n v="4.63"/>
    <n v="9"/>
    <n v="430510"/>
    <d v="2024-08-20T00:00:00"/>
    <n v="1320166.6000000001"/>
    <m/>
    <m/>
    <n v="1450682.8"/>
    <n v="0"/>
    <n v="1320166.6000000001"/>
    <m/>
  </r>
  <r>
    <n v="7"/>
    <x v="111"/>
    <m/>
    <m/>
    <m/>
    <m/>
    <m/>
    <m/>
    <m/>
    <m/>
    <m/>
    <m/>
    <n v="599738.75"/>
    <m/>
    <m/>
    <m/>
    <m/>
    <m/>
  </r>
  <r>
    <n v="7"/>
    <x v="112"/>
    <s v="City of Camargo"/>
    <s v="Mayor Neal"/>
    <s v="Resurfacing"/>
    <s v="Cartwright Road"/>
    <s v="CS 2013"/>
    <n v="0.246"/>
    <n v="8"/>
    <n v="31725"/>
    <d v="2024-10-07T00:00:00"/>
    <m/>
    <m/>
    <m/>
    <m/>
    <m/>
    <m/>
    <m/>
  </r>
  <r>
    <n v="7"/>
    <x v="112"/>
    <s v="City of Camargo"/>
    <s v="Mayor Neal"/>
    <s v="Resurfacing"/>
    <s v="Rose Avenue"/>
    <s v="CS 2030"/>
    <n v="0.13400000000000001"/>
    <n v="9"/>
    <n v="20925"/>
    <d v="2024-10-07T00:00:00"/>
    <m/>
    <m/>
    <m/>
    <m/>
    <m/>
    <m/>
    <m/>
  </r>
  <r>
    <n v="7"/>
    <x v="112"/>
    <s v="City of Camargo"/>
    <s v="Mayor Neal"/>
    <s v="Resurfacing"/>
    <s v="Junior Street"/>
    <s v="CS 2010"/>
    <n v="0.08"/>
    <n v="10"/>
    <n v="10125"/>
    <d v="2024-10-07T00:00:00"/>
    <m/>
    <m/>
    <m/>
    <m/>
    <m/>
    <m/>
    <m/>
  </r>
  <r>
    <n v="7"/>
    <x v="112"/>
    <s v="City of Camargo"/>
    <s v="Mayor Neal"/>
    <s v="Resurfacing"/>
    <s v="North Stafford Avenue"/>
    <s v="CS 2033"/>
    <n v="0.49"/>
    <n v="9"/>
    <n v="7425"/>
    <d v="2024-10-07T00:00:00"/>
    <m/>
    <m/>
    <m/>
    <m/>
    <m/>
    <m/>
    <m/>
  </r>
  <r>
    <n v="7"/>
    <x v="112"/>
    <s v="City of Camargo"/>
    <s v="Mayor Neal"/>
    <s v="Resurfacing"/>
    <s v="South Stafford Street"/>
    <s v="CS 2009"/>
    <n v="0.104"/>
    <n v="9"/>
    <n v="13500"/>
    <d v="2024-10-07T00:00:00"/>
    <n v="83700"/>
    <m/>
    <m/>
    <n v="83700"/>
    <n v="0"/>
    <n v="20925"/>
    <m/>
  </r>
  <r>
    <n v="7"/>
    <x v="112"/>
    <s v="City of Mount Sterling"/>
    <s v="Mayor Botts"/>
    <s v="Resurfacing"/>
    <s v="Spring Street "/>
    <s v="CS 1025"/>
    <n v="0.46800000000000003"/>
    <n v="9"/>
    <n v="122500"/>
    <d v="2024-10-03T00:00:00"/>
    <m/>
    <m/>
    <m/>
    <m/>
    <m/>
    <m/>
    <m/>
  </r>
  <r>
    <n v="7"/>
    <x v="112"/>
    <s v="City of Mount Sterling"/>
    <s v="Mayor Botts"/>
    <s v="Resurfacing"/>
    <s v="North Queen Street"/>
    <s v="CS 1080"/>
    <n v="0.08"/>
    <n v="9"/>
    <n v="17500"/>
    <d v="2024-10-04T00:00:00"/>
    <n v="140000"/>
    <m/>
    <m/>
    <n v="220500"/>
    <n v="0"/>
    <n v="140000"/>
    <m/>
  </r>
  <r>
    <n v="7"/>
    <x v="112"/>
    <s v="Montgomery County Fiscal Court"/>
    <s v="Judge Haddix"/>
    <s v="Multiple"/>
    <s v="Meadow View Court"/>
    <s v="CR 1342A"/>
    <n v="0.38"/>
    <n v="10"/>
    <n v="50475"/>
    <d v="2024-09-20T00:00:00"/>
    <m/>
    <m/>
    <m/>
    <m/>
    <m/>
    <m/>
    <m/>
  </r>
  <r>
    <n v="7"/>
    <x v="112"/>
    <s v="Montgomery County Fiscal Court"/>
    <s v="Judge Haddix"/>
    <s v="Multiple"/>
    <s v="Fox Chase Court"/>
    <s v="CR 1342B"/>
    <n v="0.14000000000000001"/>
    <n v="10"/>
    <n v="22713.75"/>
    <d v="2024-09-20T00:00:00"/>
    <n v="73188.75"/>
    <m/>
    <m/>
    <n v="73188.75"/>
    <n v="0"/>
    <m/>
    <m/>
  </r>
  <r>
    <n v="7"/>
    <x v="112"/>
    <s v="Montgomery County Fiscal Court"/>
    <s v="Judge Haddix"/>
    <s v="Multiple"/>
    <s v="Cecil Road"/>
    <s v="CR 1313"/>
    <n v="3.911"/>
    <n v="10"/>
    <n v="302850"/>
    <d v="2024-09-20T00:00:00"/>
    <n v="302850"/>
    <m/>
    <m/>
    <n v="302850"/>
    <n v="0"/>
    <n v="302850"/>
    <m/>
  </r>
  <r>
    <n v="7"/>
    <x v="113"/>
    <m/>
    <m/>
    <m/>
    <m/>
    <m/>
    <m/>
    <m/>
    <m/>
    <m/>
    <m/>
    <n v="780500"/>
    <m/>
    <m/>
    <m/>
    <m/>
    <m/>
  </r>
  <r>
    <n v="7"/>
    <x v="114"/>
    <s v="City of Georgetown"/>
    <s v="Mayor Jenkins"/>
    <s v="Hazardous "/>
    <s v="2nd Street"/>
    <s v="CS 1119"/>
    <n v="0.113"/>
    <n v="9"/>
    <n v="23500"/>
    <d v="2024-10-14T00:00:00"/>
    <n v="23500"/>
    <m/>
    <m/>
    <n v="23500"/>
    <n v="0"/>
    <n v="23500"/>
    <m/>
  </r>
  <r>
    <n v="7"/>
    <x v="114"/>
    <s v="City of Stamping "/>
    <s v="Mayor Murphy"/>
    <s v="Resurfacing"/>
    <s v="Commonwealth Drive"/>
    <s v="CS 3016"/>
    <n v="9.4999999999999998E-3"/>
    <n v="10"/>
    <n v="32000"/>
    <d v="2024-10-15T00:00:00"/>
    <n v="32000"/>
    <m/>
    <m/>
    <n v="32000"/>
    <n v="0"/>
    <n v="32000"/>
    <m/>
  </r>
  <r>
    <n v="7"/>
    <x v="114"/>
    <s v="Scott County Fiscal Court"/>
    <s v="Judge Covington"/>
    <s v="Resurfacing"/>
    <s v="Cane Run Road"/>
    <s v="CR 1206"/>
    <n v="4.1059999999999999"/>
    <n v="8"/>
    <n v="375000"/>
    <d v="2024-10-07T00:00:00"/>
    <m/>
    <m/>
    <m/>
    <m/>
    <m/>
    <m/>
    <m/>
  </r>
  <r>
    <n v="7"/>
    <x v="114"/>
    <s v="Scott County Fiscal Court"/>
    <s v="Judge Covington"/>
    <s v="Resurfacing"/>
    <s v="Finnell Pike"/>
    <s v="CR 1008"/>
    <n v="3.556"/>
    <n v="9"/>
    <n v="350000"/>
    <d v="2024-10-07T00:00:00"/>
    <n v="725000"/>
    <m/>
    <m/>
    <n v="725000"/>
    <n v="0"/>
    <n v="725000"/>
    <m/>
  </r>
  <r>
    <n v="7"/>
    <x v="115"/>
    <m/>
    <m/>
    <m/>
    <m/>
    <m/>
    <m/>
    <m/>
    <m/>
    <m/>
    <m/>
    <n v="1406980"/>
    <m/>
    <m/>
    <m/>
    <m/>
    <m/>
  </r>
  <r>
    <n v="7"/>
    <x v="116"/>
    <s v="City of Versailles"/>
    <s v="Mayor Traugott"/>
    <s v="Resurfacing/Economic dev."/>
    <s v="Beasley Drive"/>
    <s v="CS 1233"/>
    <n v="0.44"/>
    <n v="8"/>
    <n v="104060"/>
    <d v="2024-10-15T00:00:00"/>
    <n v="104060"/>
    <m/>
    <m/>
    <n v="104060"/>
    <n v="0"/>
    <n v="104060"/>
    <m/>
  </r>
  <r>
    <n v="7"/>
    <x v="116"/>
    <s v="City of Versailles"/>
    <s v="Mayor Traugott"/>
    <s v="Resurfacing/Economic dev."/>
    <s v="Crossfield Drive"/>
    <s v="CS 1021"/>
    <n v="0.8"/>
    <n v="8"/>
    <n v="201920"/>
    <d v="2024-10-15T00:00:00"/>
    <n v="201920"/>
    <m/>
    <m/>
    <n v="201920"/>
    <n v="0"/>
    <n v="201920"/>
    <m/>
  </r>
  <r>
    <n v="7"/>
    <x v="116"/>
    <s v="Woodford County Fiscal Court"/>
    <s v="Judge Kay"/>
    <s v="Multiple"/>
    <s v="Dry Ridge Road"/>
    <s v="CR 1106"/>
    <n v="2.4550000000000001"/>
    <n v="9"/>
    <n v="275000"/>
    <d v="2024-09-26T00:00:00"/>
    <m/>
    <m/>
    <m/>
    <m/>
    <m/>
    <m/>
    <m/>
  </r>
  <r>
    <n v="7"/>
    <x v="116"/>
    <s v="Woodford County Fiscal Court"/>
    <s v="Judge Kay"/>
    <s v="Multiple"/>
    <s v="Huntertown Road"/>
    <s v="CR 1100"/>
    <n v="3.75"/>
    <n v="9"/>
    <n v="376000"/>
    <d v="2024-09-26T00:00:00"/>
    <n v="651000"/>
    <m/>
    <m/>
    <n v="651000"/>
    <n v="0"/>
    <n v="651000"/>
    <m/>
  </r>
  <r>
    <n v="7"/>
    <x v="116"/>
    <s v="Woodford County Fiscal Court"/>
    <s v="Judge Kay"/>
    <s v="Multiple"/>
    <s v="Harmony Lane"/>
    <s v="CR 1304"/>
    <n v="0.44"/>
    <n v="8"/>
    <n v="50000"/>
    <d v="2024-10-09T00:00:00"/>
    <m/>
    <m/>
    <m/>
    <m/>
    <m/>
    <m/>
    <m/>
  </r>
  <r>
    <n v="7"/>
    <x v="116"/>
    <s v="Woodford County Fiscal Court"/>
    <s v="Judge Kay"/>
    <s v="Multiple"/>
    <s v="Duckers Road"/>
    <s v="CR 1303"/>
    <n v="0.70399999999999996"/>
    <n v="8"/>
    <n v="50000"/>
    <d v="2024-10-09T00:00:00"/>
    <m/>
    <m/>
    <m/>
    <m/>
    <m/>
    <m/>
    <m/>
  </r>
  <r>
    <n v="7"/>
    <x v="116"/>
    <s v="Woodford County Fiscal Court"/>
    <s v="Judge Kay"/>
    <s v="Multiple"/>
    <s v="Oregon Road"/>
    <s v="CR 1210"/>
    <n v="5.0579999999999998"/>
    <n v="9"/>
    <n v="350000"/>
    <d v="2024-10-09T00:00:00"/>
    <n v="450000"/>
    <m/>
    <m/>
    <n v="450000"/>
    <n v="0"/>
    <n v="450000"/>
    <m/>
  </r>
  <r>
    <n v="8"/>
    <x v="117"/>
    <m/>
    <m/>
    <m/>
    <m/>
    <m/>
    <m/>
    <m/>
    <m/>
    <m/>
    <m/>
    <m/>
    <n v="10774580.789999999"/>
    <m/>
    <m/>
    <m/>
    <m/>
  </r>
  <r>
    <n v="8"/>
    <x v="118"/>
    <m/>
    <m/>
    <m/>
    <m/>
    <m/>
    <m/>
    <m/>
    <m/>
    <m/>
    <m/>
    <n v="1310653"/>
    <m/>
    <m/>
    <m/>
    <m/>
    <m/>
  </r>
  <r>
    <n v="8"/>
    <x v="119"/>
    <s v="Adair County Fiscal Court"/>
    <s v="Judge Bryant"/>
    <s v="Resurfacing/hazardous"/>
    <s v="Sulphur Springs Road"/>
    <s v="CR 1016"/>
    <n v="0.98399999999999999"/>
    <n v="8"/>
    <n v="89725"/>
    <d v="2024-10-10T00:00:00"/>
    <m/>
    <m/>
    <m/>
    <m/>
    <m/>
    <m/>
    <m/>
  </r>
  <r>
    <n v="8"/>
    <x v="119"/>
    <s v="Adair County Fiscal Court"/>
    <s v="Judge Bryant"/>
    <s v="Resurfacing/hazardous"/>
    <s v="Yellow Hammer Road"/>
    <s v="CR 1209"/>
    <n v="1.083"/>
    <n v="9"/>
    <n v="91200"/>
    <d v="2024-10-10T00:00:00"/>
    <m/>
    <m/>
    <m/>
    <m/>
    <m/>
    <m/>
    <m/>
  </r>
  <r>
    <n v="8"/>
    <x v="119"/>
    <s v="Adair County Fiscal Court"/>
    <s v="Judge Bryant"/>
    <s v="Resurfacing/hazardous"/>
    <s v="Keen Wilson Road"/>
    <s v="CR 1150"/>
    <n v="1.4970000000000001"/>
    <n v="8"/>
    <n v="129600"/>
    <d v="2024-10-10T00:00:00"/>
    <m/>
    <m/>
    <m/>
    <m/>
    <m/>
    <m/>
    <m/>
  </r>
  <r>
    <n v="8"/>
    <x v="119"/>
    <s v="Adair County Fiscal Court"/>
    <s v="Judge Bryant"/>
    <s v="Resurfacing/hazardous"/>
    <s v="Walnut Grove Road"/>
    <s v="CR 1180"/>
    <n v="0.86699999999999999"/>
    <n v="8"/>
    <n v="67200"/>
    <d v="2024-10-10T00:00:00"/>
    <m/>
    <m/>
    <m/>
    <m/>
    <m/>
    <m/>
    <m/>
  </r>
  <r>
    <n v="8"/>
    <x v="119"/>
    <s v="Adair County Fiscal Court"/>
    <s v="Judge Bryant"/>
    <s v="Resurfacing/hazardous"/>
    <s v="Harlan Brown Road"/>
    <s v="CR 1275"/>
    <n v="0.60699999999999998"/>
    <n v="9"/>
    <n v="36000"/>
    <d v="2024-10-10T00:00:00"/>
    <m/>
    <m/>
    <m/>
    <m/>
    <m/>
    <m/>
    <m/>
  </r>
  <r>
    <n v="8"/>
    <x v="119"/>
    <s v="Adair County Fiscal Court"/>
    <s v="Judge Bryant"/>
    <s v="Resurfacing/hazardous"/>
    <s v="Earnest Sparks Rd"/>
    <s v="CR 1516D"/>
    <n v="0.115"/>
    <n v="8"/>
    <n v="10080"/>
    <d v="2024-10-10T00:00:00"/>
    <m/>
    <m/>
    <m/>
    <m/>
    <m/>
    <m/>
    <m/>
  </r>
  <r>
    <n v="8"/>
    <x v="119"/>
    <s v="Adair County Fiscal Court"/>
    <s v="Judge Bryant"/>
    <s v="Resurfacing/hazardous"/>
    <s v="Redmon Road"/>
    <s v="CR 1006"/>
    <n v="0.434"/>
    <n v="8"/>
    <n v="43200"/>
    <d v="2024-10-10T00:00:00"/>
    <m/>
    <m/>
    <m/>
    <m/>
    <m/>
    <m/>
    <m/>
  </r>
  <r>
    <n v="8"/>
    <x v="119"/>
    <s v="Adair County Fiscal Court"/>
    <s v="Judge Bryant"/>
    <s v="Resurfacing/hazardous"/>
    <s v="L. Hancock Road"/>
    <s v="CR 1005"/>
    <n v="0.68200000000000005"/>
    <n v="9"/>
    <n v="60000"/>
    <d v="2024-10-10T00:00:00"/>
    <m/>
    <m/>
    <m/>
    <m/>
    <m/>
    <m/>
    <m/>
  </r>
  <r>
    <n v="8"/>
    <x v="119"/>
    <s v="Adair County Fiscal Court"/>
    <s v="Judge Bryant"/>
    <s v="Resurfacing/hazardous"/>
    <s v="R.B. Curry Road"/>
    <s v="CR 1651"/>
    <n v="0.13100000000000001"/>
    <n v="10"/>
    <n v="8448"/>
    <d v="2024-10-10T00:00:00"/>
    <m/>
    <m/>
    <m/>
    <m/>
    <m/>
    <m/>
    <m/>
  </r>
  <r>
    <n v="8"/>
    <x v="119"/>
    <s v="Adair County Fiscal Court"/>
    <s v="Judge Bryant"/>
    <s v="Resurfacing/hazardous"/>
    <s v="Grassy Springs Road"/>
    <s v="CR 1032"/>
    <n v="1.216"/>
    <n v="8"/>
    <n v="93600"/>
    <d v="2024-10-10T00:00:00"/>
    <m/>
    <m/>
    <m/>
    <m/>
    <m/>
    <m/>
    <m/>
  </r>
  <r>
    <n v="8"/>
    <x v="119"/>
    <s v="Adair County Fiscal Court"/>
    <s v="Judge Bryant"/>
    <s v="Resurfacing/hazardous"/>
    <s v="Sulphur Creek Road"/>
    <s v="CR 1016"/>
    <n v="1.9690000000000001"/>
    <n v="10"/>
    <n v="192000"/>
    <d v="2024-10-10T00:00:00"/>
    <m/>
    <m/>
    <m/>
    <m/>
    <m/>
    <m/>
    <m/>
  </r>
  <r>
    <n v="8"/>
    <x v="119"/>
    <s v="Adair County Fiscal Court"/>
    <s v="Judge Bryant"/>
    <s v="Resurfacing/hazardous"/>
    <s v="Abrell Road"/>
    <s v="CR 1059"/>
    <n v="1.2629999999999999"/>
    <n v="10"/>
    <n v="120000"/>
    <d v="2024-10-10T00:00:00"/>
    <m/>
    <m/>
    <m/>
    <m/>
    <m/>
    <m/>
    <m/>
  </r>
  <r>
    <n v="8"/>
    <x v="119"/>
    <s v="Adair County Fiscal Court"/>
    <s v="Judge Bryant"/>
    <s v="Resurfacing/hazardous"/>
    <s v="Gennie Hill Road"/>
    <s v="CR 1052"/>
    <n v="0.84699999999999998"/>
    <n v="8"/>
    <n v="55200"/>
    <d v="2024-10-10T00:00:00"/>
    <m/>
    <m/>
    <m/>
    <m/>
    <m/>
    <m/>
    <m/>
  </r>
  <r>
    <n v="8"/>
    <x v="119"/>
    <s v="Adair County Fiscal Court"/>
    <s v="Judge Bryant"/>
    <s v="Resurfacing/hazardous"/>
    <s v="Gentry Mill Road"/>
    <s v="CR 1167"/>
    <n v="1.357"/>
    <n v="8"/>
    <n v="127200"/>
    <d v="2024-10-10T00:00:00"/>
    <m/>
    <m/>
    <m/>
    <m/>
    <m/>
    <m/>
    <m/>
  </r>
  <r>
    <n v="8"/>
    <x v="119"/>
    <s v="Adair County Fiscal Court"/>
    <s v="Judge Bryant"/>
    <s v="Resurfacing/hazardous"/>
    <s v="Old Gradyville Road"/>
    <s v="CR 1336"/>
    <n v="1.502"/>
    <n v="8"/>
    <n v="165600"/>
    <d v="2024-10-10T00:00:00"/>
    <n v="1289053"/>
    <m/>
    <m/>
    <n v="1502719"/>
    <n v="0"/>
    <n v="1289053"/>
    <m/>
  </r>
  <r>
    <n v="8"/>
    <x v="119"/>
    <s v="City of Columbia"/>
    <s v="Mayor Hoots"/>
    <s v="Resurfacing"/>
    <s v="Allen Street"/>
    <s v="CS 1005"/>
    <n v="0.123"/>
    <n v="8"/>
    <n v="10400"/>
    <d v="2024-10-11T00:00:00"/>
    <m/>
    <m/>
    <m/>
    <m/>
    <m/>
    <m/>
    <m/>
  </r>
  <r>
    <n v="8"/>
    <x v="119"/>
    <s v="City of Columbia"/>
    <s v="Mayor Hoots"/>
    <s v="Resurfacing"/>
    <s v="North High Street"/>
    <s v="CS 1059"/>
    <n v="7.5800000000000006E-2"/>
    <n v="8"/>
    <n v="11200"/>
    <d v="2024-10-11T00:00:00"/>
    <n v="21600"/>
    <m/>
    <m/>
    <n v="21600"/>
    <n v="0"/>
    <n v="21600"/>
    <m/>
  </r>
  <r>
    <n v="8"/>
    <x v="120"/>
    <m/>
    <m/>
    <m/>
    <m/>
    <m/>
    <m/>
    <m/>
    <m/>
    <m/>
    <m/>
    <n v="563350"/>
    <m/>
    <m/>
    <m/>
    <m/>
    <m/>
  </r>
  <r>
    <n v="8"/>
    <x v="121"/>
    <s v="Casey County Fiscal Court"/>
    <s v="Judge Dial"/>
    <s v="Multiple"/>
    <s v="Haggard Road"/>
    <s v="CR 1230"/>
    <n v="1.74"/>
    <n v="8"/>
    <n v="140000"/>
    <d v="2024-10-14T00:00:00"/>
    <m/>
    <m/>
    <m/>
    <m/>
    <m/>
    <m/>
    <m/>
  </r>
  <r>
    <n v="8"/>
    <x v="121"/>
    <s v="Casey County Fiscal Court"/>
    <s v="Judge Dial"/>
    <s v="Multiple"/>
    <s v="Elk Cave Branch Road"/>
    <s v="CR 1014"/>
    <n v="1.38"/>
    <n v="9"/>
    <n v="90000"/>
    <d v="2024-10-14T00:00:00"/>
    <m/>
    <m/>
    <m/>
    <m/>
    <m/>
    <m/>
    <m/>
  </r>
  <r>
    <n v="8"/>
    <x v="121"/>
    <s v="Casey County Fiscal Court"/>
    <s v="Judge Dial"/>
    <s v="Multiple"/>
    <s v="Tommy Clark Road"/>
    <s v="CR 1175"/>
    <n v="0.184"/>
    <n v="8"/>
    <n v="16000"/>
    <d v="2024-10-14T00:00:00"/>
    <m/>
    <m/>
    <m/>
    <m/>
    <m/>
    <m/>
    <m/>
  </r>
  <r>
    <n v="8"/>
    <x v="121"/>
    <s v="Casey County Fiscal Court"/>
    <s v="Judge Dial"/>
    <s v="Multiple"/>
    <s v="Maxey Valley Road"/>
    <s v="CR 1013"/>
    <n v="3.04"/>
    <n v="9"/>
    <n v="250000"/>
    <d v="2024-10-14T00:00:00"/>
    <n v="496000"/>
    <m/>
    <m/>
    <n v="1407500"/>
    <n v="0"/>
    <n v="496000"/>
    <m/>
  </r>
  <r>
    <n v="8"/>
    <x v="121"/>
    <s v="City of Liberty"/>
    <s v="Mayor Haddad"/>
    <s v="Resurfacing"/>
    <s v="Trammel Street"/>
    <s v="CS 1051"/>
    <n v="0.41899999999999998"/>
    <n v="8"/>
    <n v="40550"/>
    <d v="2024-10-11T00:00:00"/>
    <m/>
    <m/>
    <m/>
    <m/>
    <m/>
    <m/>
    <m/>
  </r>
  <r>
    <n v="8"/>
    <x v="121"/>
    <s v="City of Liberty"/>
    <s v="Mayor Haddad"/>
    <s v="Resurfacing"/>
    <s v="Combest Street"/>
    <s v="CS 1015"/>
    <n v="7.0000000000000007E-2"/>
    <n v="10"/>
    <n v="6800"/>
    <d v="2024-10-11T00:00:00"/>
    <m/>
    <m/>
    <m/>
    <m/>
    <m/>
    <m/>
    <m/>
  </r>
  <r>
    <n v="8"/>
    <x v="121"/>
    <s v="City of Liberty"/>
    <s v="Mayor Haddad"/>
    <s v="Resurfacing"/>
    <s v="Wall Street"/>
    <s v="CS 1056"/>
    <n v="0.20699999999999999"/>
    <n v="9"/>
    <n v="20000"/>
    <d v="2024-10-11T00:00:00"/>
    <n v="67350"/>
    <m/>
    <m/>
    <n v="199350"/>
    <n v="75000"/>
    <n v="67350"/>
    <m/>
  </r>
  <r>
    <n v="8"/>
    <x v="122"/>
    <m/>
    <m/>
    <m/>
    <m/>
    <m/>
    <m/>
    <m/>
    <m/>
    <m/>
    <m/>
    <n v="445000"/>
    <m/>
    <m/>
    <m/>
    <m/>
    <m/>
  </r>
  <r>
    <n v="8"/>
    <x v="123"/>
    <s v="Clinton County Fiscal Court"/>
    <s v="Judge Craig"/>
    <s v="Resurfacing"/>
    <s v="Spring Creek Road"/>
    <s v="CR 1199"/>
    <n v="0.30299999999999999"/>
    <n v="8"/>
    <n v="26000"/>
    <d v="2024-06-20T00:00:00"/>
    <m/>
    <m/>
    <m/>
    <m/>
    <m/>
    <m/>
    <m/>
  </r>
  <r>
    <m/>
    <x v="124"/>
    <s v="Clinton County Fiscal Court"/>
    <m/>
    <m/>
    <m/>
    <m/>
    <m/>
    <m/>
    <m/>
    <m/>
    <m/>
    <m/>
    <m/>
    <m/>
    <m/>
    <m/>
    <m/>
  </r>
  <r>
    <m/>
    <x v="124"/>
    <s v="Clinton County Fiscal Court"/>
    <m/>
    <m/>
    <m/>
    <m/>
    <m/>
    <m/>
    <m/>
    <m/>
    <m/>
    <m/>
    <m/>
    <m/>
    <m/>
    <m/>
    <m/>
  </r>
  <r>
    <n v="8"/>
    <x v="123"/>
    <s v="Clinton County Fiscal Court"/>
    <s v="Judge Craig"/>
    <s v="Resurfacing"/>
    <s v="Concord Road"/>
    <s v="CR 1138"/>
    <n v="1.865"/>
    <n v="8"/>
    <n v="162000"/>
    <d v="2024-06-20T00:00:00"/>
    <m/>
    <m/>
    <m/>
    <m/>
    <m/>
    <m/>
    <m/>
  </r>
  <r>
    <n v="8"/>
    <x v="123"/>
    <s v="Clinton County Fiscal Court"/>
    <s v="Judge Craig"/>
    <s v="Resurfacing"/>
    <s v="Virginia Ave"/>
    <s v="CR 1063"/>
    <n v="0.79500000000000004"/>
    <n v="8"/>
    <n v="70000"/>
    <d v="2024-06-20T00:00:00"/>
    <m/>
    <m/>
    <m/>
    <m/>
    <m/>
    <m/>
    <m/>
  </r>
  <r>
    <n v="8"/>
    <x v="123"/>
    <s v="Clinton County Fiscal Court"/>
    <s v="Judge Craig"/>
    <s v="Resurfacing"/>
    <s v="Wray Ridge Road"/>
    <s v="CR 1002"/>
    <n v="0.7"/>
    <n v="8"/>
    <n v="49400"/>
    <d v="2024-06-20T00:00:00"/>
    <m/>
    <m/>
    <m/>
    <m/>
    <m/>
    <m/>
    <m/>
  </r>
  <r>
    <n v="8"/>
    <x v="123"/>
    <s v="Clinton County Fiscal Court"/>
    <s v="Judge Craig"/>
    <s v="Resurfacing"/>
    <s v="Travis Groce Road"/>
    <s v="CR1253"/>
    <n v="1.6"/>
    <n v="9"/>
    <n v="112600"/>
    <d v="2024-06-20T00:00:00"/>
    <m/>
    <m/>
    <m/>
    <m/>
    <m/>
    <m/>
    <m/>
  </r>
  <r>
    <n v="8"/>
    <x v="123"/>
    <s v="Clinton County Fiscal Court"/>
    <s v="Judge Craig"/>
    <s v="Resurfacing"/>
    <s v="Joyce Conner Road"/>
    <s v="CR 1067"/>
    <n v="0.379"/>
    <n v="8"/>
    <n v="25000"/>
    <d v="2024-06-20T00:00:00"/>
    <n v="445000"/>
    <m/>
    <m/>
    <m/>
    <m/>
    <m/>
    <m/>
  </r>
  <r>
    <n v="8"/>
    <x v="125"/>
    <m/>
    <m/>
    <m/>
    <m/>
    <m/>
    <m/>
    <m/>
    <m/>
    <m/>
    <m/>
    <n v="264800"/>
    <m/>
    <m/>
    <m/>
    <m/>
    <m/>
  </r>
  <r>
    <n v="8"/>
    <x v="125"/>
    <s v="City of Bukesville"/>
    <s v="Mayor Irby"/>
    <s v="Multiple"/>
    <s v="North/South High St"/>
    <s v="CS 1048"/>
    <n v="0.5"/>
    <n v="8"/>
    <n v="77000"/>
    <d v="2024-10-15T00:00:00"/>
    <n v="77000"/>
    <m/>
    <m/>
    <n v="208540"/>
    <n v="0"/>
    <n v="77000"/>
    <m/>
  </r>
  <r>
    <n v="8"/>
    <x v="125"/>
    <s v="Cumberland County Fiscal Court"/>
    <s v="Judge King"/>
    <s v="Multiple"/>
    <s v="Brush Creek Circle"/>
    <s v="CR 1086"/>
    <n v="0.22500000000000001"/>
    <n v="8"/>
    <n v="14400"/>
    <d v="2024-10-15T00:00:00"/>
    <m/>
    <m/>
    <m/>
    <n v="14400"/>
    <n v="0"/>
    <n v="14400"/>
    <m/>
  </r>
  <r>
    <n v="8"/>
    <x v="125"/>
    <s v="Cumberland County Fiscal Court"/>
    <s v="Judge King"/>
    <s v="Multiple"/>
    <s v="B.W. Long Road"/>
    <s v="CR 1144"/>
    <n v="0.309"/>
    <n v="9"/>
    <n v="20000"/>
    <d v="2024-10-15T00:00:00"/>
    <m/>
    <m/>
    <m/>
    <n v="20000"/>
    <n v="0"/>
    <n v="20000"/>
    <m/>
  </r>
  <r>
    <n v="8"/>
    <x v="125"/>
    <s v="Cumberland County Fiscal Court"/>
    <s v="Judge King"/>
    <s v="Multiple"/>
    <s v="Kuczma Road"/>
    <s v="CR 1173"/>
    <n v="0.56999999999999995"/>
    <n v="9"/>
    <n v="28800"/>
    <d v="2024-10-15T00:00:00"/>
    <m/>
    <m/>
    <m/>
    <m/>
    <m/>
    <m/>
    <m/>
  </r>
  <r>
    <n v="8"/>
    <x v="125"/>
    <s v="Cumberland County Fiscal Court"/>
    <s v="Judge King"/>
    <s v="Multiple"/>
    <s v="Scott Finley Road"/>
    <s v="CR 1131"/>
    <n v="1.6"/>
    <n v="8"/>
    <n v="112600"/>
    <d v="2024-10-15T00:00:00"/>
    <m/>
    <m/>
    <m/>
    <m/>
    <m/>
    <m/>
    <m/>
  </r>
  <r>
    <n v="8"/>
    <x v="125"/>
    <s v="Cumberland County Fiscal Court"/>
    <s v="Judge King"/>
    <s v="Multiple"/>
    <s v="Bethel Scott Road"/>
    <s v="CR 1287"/>
    <n v="0.11600000000000001"/>
    <n v="10"/>
    <n v="12000"/>
    <d v="2024-10-15T00:00:00"/>
    <n v="187800"/>
    <m/>
    <m/>
    <n v="385933"/>
    <n v="0"/>
    <n v="187800"/>
    <m/>
  </r>
  <r>
    <n v="8"/>
    <x v="126"/>
    <m/>
    <m/>
    <m/>
    <m/>
    <m/>
    <m/>
    <m/>
    <m/>
    <m/>
    <m/>
    <n v="621000"/>
    <m/>
    <m/>
    <m/>
    <m/>
    <m/>
  </r>
  <r>
    <n v="8"/>
    <x v="127"/>
    <s v="Lincoln County Fiscal Court"/>
    <s v="Judge Adams"/>
    <s v="Resurfacing"/>
    <s v="OLD US 127 North Loop"/>
    <s v="069CR1373"/>
    <n v="1"/>
    <n v="9"/>
    <n v="132500"/>
    <d v="2024-09-24T00:00:00"/>
    <m/>
    <m/>
    <m/>
    <m/>
    <m/>
    <m/>
    <m/>
  </r>
  <r>
    <n v="8"/>
    <x v="127"/>
    <s v="Lincoln County Fiscal Court"/>
    <s v="Judge Adams"/>
    <s v="Resurfacing"/>
    <s v="Pond School Road"/>
    <s v="069CR1246"/>
    <n v="2"/>
    <n v="8"/>
    <n v="199000"/>
    <d v="2024-09-24T00:00:00"/>
    <m/>
    <m/>
    <m/>
    <m/>
    <m/>
    <m/>
    <m/>
  </r>
  <r>
    <n v="8"/>
    <x v="127"/>
    <s v="Lincoln County Fiscal Court"/>
    <s v="Judge Adams"/>
    <s v="Resurfacing"/>
    <s v="Blue Lick Road"/>
    <s v="069CR1347"/>
    <n v="1"/>
    <n v="9"/>
    <n v="95000"/>
    <d v="2024-09-24T00:00:00"/>
    <m/>
    <m/>
    <m/>
    <m/>
    <m/>
    <m/>
    <m/>
  </r>
  <r>
    <n v="8"/>
    <x v="127"/>
    <s v="Lincoln County Fiscal Court"/>
    <s v="Judge Adams"/>
    <s v="Resurfacing"/>
    <s v="Ephesus School Road"/>
    <s v="069CR1149"/>
    <n v="0.38"/>
    <n v="9"/>
    <n v="35000"/>
    <d v="2024-09-24T00:00:00"/>
    <m/>
    <m/>
    <m/>
    <m/>
    <m/>
    <m/>
    <m/>
  </r>
  <r>
    <n v="8"/>
    <x v="127"/>
    <s v="Lincoln County Fiscal Court"/>
    <s v="Judge Adams"/>
    <s v="Resurfacing"/>
    <s v="Ester Spur"/>
    <s v="069CR1147"/>
    <n v="0.8"/>
    <n v="9"/>
    <n v="72000"/>
    <d v="2024-09-24T00:00:00"/>
    <m/>
    <m/>
    <m/>
    <m/>
    <m/>
    <m/>
    <m/>
  </r>
  <r>
    <n v="8"/>
    <x v="127"/>
    <s v="Lincoln County Fiscal Court"/>
    <s v="Judge Adams"/>
    <s v="Resurfacing"/>
    <s v="Black Pike"/>
    <s v="069CR1346"/>
    <n v="0.55000000000000004"/>
    <n v="8"/>
    <n v="64000"/>
    <d v="2024-09-24T00:00:00"/>
    <n v="597500"/>
    <m/>
    <m/>
    <n v="597500"/>
    <n v="0"/>
    <n v="597500"/>
    <m/>
  </r>
  <r>
    <n v="8"/>
    <x v="127"/>
    <s v="City of Stanford"/>
    <s v="Judge Adams"/>
    <s v="Resurfacing"/>
    <s v="Eagle Run Dr."/>
    <s v="CS1061"/>
    <n v="0.107"/>
    <n v="9"/>
    <n v="6500"/>
    <d v="2024-09-30T00:00:00"/>
    <m/>
    <m/>
    <m/>
    <m/>
    <m/>
    <m/>
    <m/>
  </r>
  <r>
    <n v="8"/>
    <x v="127"/>
    <s v="City of Stanford"/>
    <s v="Judge Adams"/>
    <s v="Resurfacing"/>
    <s v="3rd Street"/>
    <s v="CS1003"/>
    <n v="0.11899999999999999"/>
    <n v="9"/>
    <n v="11000"/>
    <d v="2024-09-30T00:00:00"/>
    <m/>
    <m/>
    <m/>
    <m/>
    <m/>
    <m/>
    <m/>
  </r>
  <r>
    <n v="8"/>
    <x v="127"/>
    <s v="City of Stanford"/>
    <s v="Judge Adams"/>
    <s v="Resurfacing"/>
    <s v="Adams Court"/>
    <s v="CS1036"/>
    <n v="0.06"/>
    <n v="8"/>
    <n v="6000"/>
    <d v="2024-09-30T00:00:00"/>
    <n v="23500"/>
    <m/>
    <m/>
    <n v="23500"/>
    <n v="0"/>
    <n v="23500"/>
    <m/>
  </r>
  <r>
    <n v="8"/>
    <x v="128"/>
    <m/>
    <m/>
    <m/>
    <m/>
    <m/>
    <m/>
    <m/>
    <m/>
    <m/>
    <m/>
    <n v="575099"/>
    <m/>
    <m/>
    <m/>
    <m/>
    <m/>
  </r>
  <r>
    <n v="8"/>
    <x v="129"/>
    <s v="McCeary County Fiscal Court"/>
    <s v="Judge Greene"/>
    <s v="Multiple"/>
    <s v="Oaks Lane "/>
    <s v="CR 1372A"/>
    <n v="0.3"/>
    <n v="8"/>
    <n v="31000.5"/>
    <d v="2024-10-07T00:00:00"/>
    <m/>
    <m/>
    <m/>
    <m/>
    <m/>
    <m/>
    <m/>
  </r>
  <r>
    <n v="8"/>
    <x v="129"/>
    <s v="McCeary County Fiscal Court"/>
    <s v="Judge Greene"/>
    <s v="Multiple"/>
    <s v="Medical Lane/Sourthfork Center"/>
    <s v="CR 1443/1290UU"/>
    <n v="0.38"/>
    <n v="8"/>
    <n v="44098.5"/>
    <d v="2024-10-07T00:00:00"/>
    <m/>
    <m/>
    <m/>
    <m/>
    <m/>
    <m/>
    <m/>
  </r>
  <r>
    <n v="8"/>
    <x v="129"/>
    <s v="McCeary County Fiscal Court"/>
    <s v="Judge Greene"/>
    <s v="Multiple"/>
    <s v="Peel Dogwood Road"/>
    <s v="CR 1004"/>
    <n v="1.99"/>
    <n v="8"/>
    <n v="210000"/>
    <d v="2024-10-07T00:00:00"/>
    <m/>
    <m/>
    <m/>
    <m/>
    <m/>
    <m/>
    <m/>
  </r>
  <r>
    <n v="8"/>
    <x v="129"/>
    <s v="McCeary County Fiscal Court"/>
    <s v="Judge Greene"/>
    <s v="Multiple"/>
    <s v="New Liberty Road"/>
    <s v="CR 1005"/>
    <n v="2.83"/>
    <n v="8"/>
    <n v="290000"/>
    <d v="2024-10-07T00:00:00"/>
    <n v="575099"/>
    <m/>
    <m/>
    <n v="1035043"/>
    <n v="0"/>
    <n v="575099"/>
    <m/>
  </r>
  <r>
    <n v="8"/>
    <x v="130"/>
    <m/>
    <m/>
    <m/>
    <m/>
    <m/>
    <m/>
    <m/>
    <m/>
    <m/>
    <m/>
    <n v="1637227.79"/>
    <m/>
    <m/>
    <m/>
    <m/>
    <m/>
  </r>
  <r>
    <n v="8"/>
    <x v="131"/>
    <s v="City of Burnside"/>
    <s v="Mayor Lawson"/>
    <s v="Resurfacing"/>
    <s v="Highland Drive"/>
    <s v="CS 3006"/>
    <n v="0.1"/>
    <n v="8"/>
    <n v="11776.05"/>
    <d v="2024-10-11T00:00:00"/>
    <m/>
    <m/>
    <m/>
    <m/>
    <m/>
    <m/>
    <m/>
  </r>
  <r>
    <n v="8"/>
    <x v="131"/>
    <s v="City of Burnside"/>
    <s v="Mayor Lawson"/>
    <s v="Resurfacing"/>
    <s v="Maple Ave."/>
    <s v="CS 3035"/>
    <n v="0.4"/>
    <n v="8"/>
    <n v="42346.2"/>
    <d v="2024-10-11T00:00:00"/>
    <m/>
    <m/>
    <m/>
    <m/>
    <m/>
    <m/>
    <m/>
  </r>
  <r>
    <n v="8"/>
    <x v="131"/>
    <s v="City of Burnside"/>
    <s v="Mayor Lawson"/>
    <s v="Resurfacing"/>
    <s v="Kinsey Ave."/>
    <s v="CS 3026"/>
    <n v="0.12"/>
    <n v="9"/>
    <n v="13322.4"/>
    <d v="2024-10-11T00:00:00"/>
    <m/>
    <m/>
    <m/>
    <m/>
    <m/>
    <m/>
    <m/>
  </r>
  <r>
    <n v="8"/>
    <x v="131"/>
    <s v="City of Burnside"/>
    <s v="Mayor Lawson"/>
    <s v="Resurfacing"/>
    <s v="Locust Ave"/>
    <s v="CS 3036"/>
    <n v="0.05"/>
    <n v="8"/>
    <n v="5114.8500000000004"/>
    <d v="2024-10-11T00:00:00"/>
    <m/>
    <m/>
    <m/>
    <m/>
    <m/>
    <m/>
    <m/>
  </r>
  <r>
    <n v="8"/>
    <x v="131"/>
    <s v="City of Burnside"/>
    <s v="Mayor Lawson"/>
    <s v="Resurfacing"/>
    <s v="Military Drive"/>
    <s v="CS 3007"/>
    <n v="0.11"/>
    <n v="8"/>
    <n v="14511.9"/>
    <d v="2024-10-11T00:00:00"/>
    <m/>
    <m/>
    <m/>
    <m/>
    <m/>
    <m/>
    <m/>
  </r>
  <r>
    <n v="8"/>
    <x v="131"/>
    <s v="City of Burnside"/>
    <s v="Mayor Lawson"/>
    <s v="Resurfacing"/>
    <s v="Baugh Lane"/>
    <s v="CS 1055"/>
    <n v="7.0000000000000007E-2"/>
    <n v="9"/>
    <n v="12132.9"/>
    <d v="2024-10-11T00:00:00"/>
    <m/>
    <m/>
    <m/>
    <m/>
    <m/>
    <m/>
    <m/>
  </r>
  <r>
    <n v="8"/>
    <x v="131"/>
    <s v="City of Burnside"/>
    <s v="Mayor Lawson"/>
    <s v="Resurfacing"/>
    <s v="S. Heather Lane"/>
    <s v="CS 1053C"/>
    <n v="0.13"/>
    <n v="9"/>
    <n v="19626.75"/>
    <d v="2024-10-11T00:00:00"/>
    <m/>
    <m/>
    <m/>
    <m/>
    <m/>
    <m/>
    <m/>
  </r>
  <r>
    <n v="8"/>
    <x v="131"/>
    <s v="City of Burnside"/>
    <s v="Mayor Lawson"/>
    <s v="Resurfacing"/>
    <s v="Laura Lane"/>
    <s v="CS 1052"/>
    <n v="7.0000000000000007E-2"/>
    <n v="8"/>
    <n v="14630.85"/>
    <d v="2024-10-11T00:00:00"/>
    <m/>
    <m/>
    <m/>
    <m/>
    <m/>
    <m/>
    <m/>
  </r>
  <r>
    <n v="8"/>
    <x v="131"/>
    <s v="City of Burnside"/>
    <s v="Mayor Lawson"/>
    <s v="Resurfacing"/>
    <s v="Edgelawn Avenue"/>
    <s v="CS 3014"/>
    <n v="0.13"/>
    <n v="8"/>
    <n v="15820.35"/>
    <d v="2024-10-11T00:00:00"/>
    <n v="149282.25"/>
    <m/>
    <m/>
    <n v="265972.2"/>
    <n v="0"/>
    <n v="149282.25"/>
    <m/>
  </r>
  <r>
    <n v="8"/>
    <x v="131"/>
    <s v="City of Ferguson"/>
    <s v="Mayor Dobbs"/>
    <s v="Resurfacing/patching"/>
    <s v="South Waddle St. "/>
    <s v="CS 2035"/>
    <n v="0.26"/>
    <n v="8"/>
    <n v="32640"/>
    <d v="2024-10-15T00:00:00"/>
    <m/>
    <m/>
    <m/>
    <m/>
    <m/>
    <m/>
    <m/>
  </r>
  <r>
    <n v="8"/>
    <x v="131"/>
    <s v="City of Ferguson"/>
    <s v="Mayor Dobbs"/>
    <s v="Resurfacing/patching"/>
    <s v="Brandon St. "/>
    <s v="CS 2011"/>
    <n v="0.32"/>
    <n v="8"/>
    <n v="38640"/>
    <d v="2024-10-15T00:00:00"/>
    <m/>
    <m/>
    <m/>
    <m/>
    <m/>
    <m/>
    <m/>
  </r>
  <r>
    <n v="8"/>
    <x v="131"/>
    <s v="City of Ferguson"/>
    <s v="Mayor Dobbs"/>
    <s v="Resurfacing/patching"/>
    <s v="Walnut St. "/>
    <s v="CS 2033"/>
    <n v="0.06"/>
    <n v="8"/>
    <n v="9600"/>
    <d v="2024-10-15T00:00:00"/>
    <m/>
    <m/>
    <m/>
    <m/>
    <m/>
    <m/>
    <m/>
  </r>
  <r>
    <n v="8"/>
    <x v="131"/>
    <s v="City of Ferguson"/>
    <s v="Mayor Dobbs"/>
    <s v="Resurfacing/patching"/>
    <s v="Ash St. "/>
    <s v="CS 2031"/>
    <n v="0.05"/>
    <n v="8"/>
    <n v="8880"/>
    <d v="2024-10-15T00:00:00"/>
    <n v="89760"/>
    <m/>
    <m/>
    <n v="254640"/>
    <n v="0"/>
    <n v="89760"/>
    <m/>
  </r>
  <r>
    <n v="8"/>
    <x v="131"/>
    <s v="City of Science Hill"/>
    <s v="Mayor Hall"/>
    <s v="Resurfacing/hazardous"/>
    <s v="Angel Lane"/>
    <s v="CS 4019"/>
    <n v="0.05"/>
    <n v="8"/>
    <n v="9180.3799999999992"/>
    <d v="2024-10-15T00:00:00"/>
    <m/>
    <m/>
    <m/>
    <m/>
    <m/>
    <m/>
    <m/>
  </r>
  <r>
    <n v="8"/>
    <x v="131"/>
    <s v="City of Science Hill"/>
    <s v="Mayor Hall"/>
    <s v="Resurfacing/hazardous"/>
    <s v="Elbrigh St."/>
    <s v="CS 4021"/>
    <n v="0.15"/>
    <n v="8"/>
    <n v="28465.86"/>
    <d v="2024-10-15T00:00:00"/>
    <m/>
    <m/>
    <m/>
    <m/>
    <m/>
    <m/>
    <m/>
  </r>
  <r>
    <n v="8"/>
    <x v="131"/>
    <s v="City of Science Hill"/>
    <s v="Mayor Hall"/>
    <s v="Resurfacing/hazardous"/>
    <s v="Wayne Ave."/>
    <s v="CS4002"/>
    <n v="0.12"/>
    <n v="8"/>
    <n v="20487.75"/>
    <d v="2024-10-15T00:00:00"/>
    <m/>
    <m/>
    <m/>
    <m/>
    <m/>
    <m/>
    <m/>
  </r>
  <r>
    <n v="8"/>
    <x v="131"/>
    <s v="City of Science Hill"/>
    <s v="Mayor Hall"/>
    <s v="Resurfacing/hazardous"/>
    <s v="Central Ave."/>
    <s v="CS4025"/>
    <n v="0.12"/>
    <n v="8"/>
    <n v="21201.25"/>
    <d v="2024-10-15T00:00:00"/>
    <m/>
    <m/>
    <m/>
    <m/>
    <m/>
    <m/>
    <m/>
  </r>
  <r>
    <n v="8"/>
    <x v="131"/>
    <s v="City of Science Hill"/>
    <s v="Mayor Hall"/>
    <s v="Resurfacing/hazardous"/>
    <s v="Hazel St."/>
    <s v="CS4008"/>
    <n v="0.09"/>
    <n v="8"/>
    <n v="16641.5"/>
    <d v="2024-10-15T00:00:00"/>
    <m/>
    <m/>
    <m/>
    <m/>
    <m/>
    <m/>
    <m/>
  </r>
  <r>
    <n v="8"/>
    <x v="131"/>
    <s v="City of Science Hill"/>
    <s v="Mayor Hall"/>
    <s v="Resurfacing/hazardous"/>
    <s v="Dick St."/>
    <s v="CS4028"/>
    <n v="0.03"/>
    <n v="8"/>
    <n v="8705"/>
    <d v="2024-10-15T00:00:00"/>
    <m/>
    <m/>
    <m/>
    <m/>
    <m/>
    <m/>
    <m/>
  </r>
  <r>
    <n v="8"/>
    <x v="131"/>
    <s v="City of Science Hill"/>
    <s v="Mayor Hall"/>
    <s v="Resurfacing/hazardous"/>
    <s v="Cain St."/>
    <s v="CS4031"/>
    <n v="0.12"/>
    <n v="8"/>
    <n v="17503.8"/>
    <d v="2024-10-15T00:00:00"/>
    <n v="122185.54"/>
    <m/>
    <m/>
    <n v="122185.54"/>
    <n v="0"/>
    <n v="122185.54"/>
    <m/>
  </r>
  <r>
    <n v="8"/>
    <x v="131"/>
    <s v="City of Somerset"/>
    <s v="Mayor Keck"/>
    <s v="Resurfacing"/>
    <s v="Neighborly Way"/>
    <s v="CS 1226"/>
    <n v="0.22"/>
    <n v="8"/>
    <n v="46800"/>
    <d v="2024-10-10T00:00:00"/>
    <m/>
    <m/>
    <m/>
    <m/>
    <m/>
    <m/>
    <m/>
  </r>
  <r>
    <n v="8"/>
    <x v="131"/>
    <s v="City of Somerset"/>
    <s v="Mayor Keck"/>
    <s v="Resurfacing"/>
    <s v="Bogle Street"/>
    <s v="CS 1234"/>
    <n v="0.14000000000000001"/>
    <n v="8"/>
    <n v="29000"/>
    <d v="2024-10-10T00:00:00"/>
    <n v="75800"/>
    <m/>
    <m/>
    <n v="153440"/>
    <n v="0"/>
    <n v="75800"/>
    <m/>
  </r>
  <r>
    <n v="8"/>
    <x v="131"/>
    <s v="Pulaski County Fiscal Court"/>
    <s v="Judge Todd"/>
    <s v="Resurfacing"/>
    <s v="Finley Owens Road"/>
    <s v="CR 1757"/>
    <n v="0.4"/>
    <n v="9"/>
    <n v="36000"/>
    <d v="2024-10-08T00:00:00"/>
    <m/>
    <m/>
    <m/>
    <m/>
    <m/>
    <m/>
    <m/>
  </r>
  <r>
    <n v="8"/>
    <x v="131"/>
    <s v="Pulaski County Fiscal Court"/>
    <s v="Judge Todd"/>
    <s v="Resurfacing"/>
    <s v="Dye Road"/>
    <s v="CR 1648"/>
    <n v="0.7"/>
    <n v="10"/>
    <n v="63000"/>
    <d v="2024-10-08T00:00:00"/>
    <m/>
    <m/>
    <m/>
    <m/>
    <m/>
    <m/>
    <m/>
  </r>
  <r>
    <n v="8"/>
    <x v="131"/>
    <s v="Pulaski County Fiscal Court"/>
    <s v="Judge Todd"/>
    <s v="Resurfacing"/>
    <s v="Norwood Mt. Zion Road"/>
    <s v="CR1666"/>
    <n v="0.83"/>
    <n v="8"/>
    <n v="74700"/>
    <d v="2024-10-08T00:00:00"/>
    <m/>
    <m/>
    <m/>
    <m/>
    <m/>
    <m/>
    <m/>
  </r>
  <r>
    <n v="8"/>
    <x v="131"/>
    <s v="Pulaski County Fiscal Court"/>
    <s v="Judge Todd"/>
    <s v="Resurfacing"/>
    <s v="Doolin School Road"/>
    <s v="CR 1117"/>
    <n v="1.1000000000000001"/>
    <n v="8"/>
    <n v="99000"/>
    <d v="2024-10-08T00:00:00"/>
    <m/>
    <m/>
    <m/>
    <m/>
    <m/>
    <m/>
    <m/>
  </r>
  <r>
    <n v="8"/>
    <x v="131"/>
    <s v="Pulaski County Fiscal Court"/>
    <s v="Judge Todd"/>
    <s v="Resurfacing"/>
    <s v="Hargis Lane "/>
    <s v="CR 1115"/>
    <n v="2.38"/>
    <n v="8"/>
    <n v="214000"/>
    <d v="2024-10-08T00:00:00"/>
    <m/>
    <m/>
    <m/>
    <m/>
    <m/>
    <m/>
    <m/>
  </r>
  <r>
    <n v="8"/>
    <x v="131"/>
    <s v="Pulaski County Fiscal Court"/>
    <s v="Judge Todd"/>
    <s v="Resurfacing"/>
    <s v="Cannonball Road"/>
    <s v="CR 1006"/>
    <n v="1"/>
    <n v="9"/>
    <n v="90000"/>
    <d v="2024-10-08T00:00:00"/>
    <m/>
    <m/>
    <m/>
    <m/>
    <m/>
    <m/>
    <m/>
  </r>
  <r>
    <n v="8"/>
    <x v="131"/>
    <s v="Pulaski County Fiscal Court"/>
    <s v="Judge Todd"/>
    <s v="Resurfacing"/>
    <s v="Drum Road"/>
    <s v="CR 1008"/>
    <n v="1.2"/>
    <n v="9"/>
    <n v="108000"/>
    <d v="2024-10-08T00:00:00"/>
    <m/>
    <m/>
    <m/>
    <m/>
    <m/>
    <m/>
    <m/>
  </r>
  <r>
    <n v="8"/>
    <x v="131"/>
    <s v="Pulaski County Fiscal Court"/>
    <s v="Judge Todd"/>
    <s v="Resurfacing"/>
    <s v="Bauer Road"/>
    <s v="CR 1232"/>
    <n v="2.82"/>
    <n v="10"/>
    <n v="253800"/>
    <d v="2024-10-08T00:00:00"/>
    <m/>
    <m/>
    <m/>
    <m/>
    <m/>
    <m/>
    <m/>
  </r>
  <r>
    <n v="8"/>
    <x v="131"/>
    <s v="Pulaski County Fiscal Court"/>
    <s v="Judge Todd"/>
    <s v="Resurfacing"/>
    <s v="Edgewater Road"/>
    <s v="CR 1286"/>
    <n v="0.53"/>
    <n v="9"/>
    <n v="47700"/>
    <d v="2024-10-08T00:00:00"/>
    <m/>
    <m/>
    <m/>
    <m/>
    <m/>
    <m/>
    <m/>
  </r>
  <r>
    <n v="8"/>
    <x v="131"/>
    <s v="Pulaski County Fiscal Court"/>
    <s v="Judge Todd"/>
    <s v="Resurfacing"/>
    <s v="Piney Grove Road"/>
    <s v="CR 1655"/>
    <n v="2.38"/>
    <n v="10"/>
    <n v="214000"/>
    <d v="2024-10-08T00:00:00"/>
    <n v="1200200"/>
    <m/>
    <m/>
    <n v="1834200"/>
    <n v="0"/>
    <n v="1200200"/>
    <s v="Partial 10"/>
  </r>
  <r>
    <n v="8"/>
    <x v="132"/>
    <m/>
    <m/>
    <m/>
    <m/>
    <m/>
    <m/>
    <m/>
    <m/>
    <m/>
    <m/>
    <n v="2263315"/>
    <m/>
    <m/>
    <m/>
    <m/>
    <m/>
  </r>
  <r>
    <n v="8"/>
    <x v="133"/>
    <s v="Rockcastle County Fiscal Court"/>
    <s v="Judge Holbrook"/>
    <s v="Resurfacing"/>
    <s v="Burn Ridge Road"/>
    <s v="CR 1046"/>
    <n v="4.6239999999999997"/>
    <n v="8"/>
    <n v="430480"/>
    <d v="2024-07-23T00:00:00"/>
    <m/>
    <m/>
    <m/>
    <m/>
    <m/>
    <m/>
    <m/>
  </r>
  <r>
    <n v="8"/>
    <x v="133"/>
    <s v="Rockcastle County Fiscal Court"/>
    <s v="Judge Holbrook"/>
    <s v="Resurfacing"/>
    <s v="Ottawa School"/>
    <s v="CR 1275"/>
    <n v="1.88"/>
    <n v="8"/>
    <n v="196966"/>
    <d v="2024-07-23T00:00:00"/>
    <m/>
    <m/>
    <m/>
    <m/>
    <m/>
    <m/>
    <m/>
  </r>
  <r>
    <n v="8"/>
    <x v="133"/>
    <s v="Rockcastle County Fiscal Court"/>
    <s v="Judge Holbrook"/>
    <s v="Resurfacing"/>
    <s v="Reverend Green Loop"/>
    <s v="CR1416"/>
    <n v="8.5300000000000001E-2"/>
    <n v="9"/>
    <n v="79440"/>
    <d v="2024-07-23T00:00:00"/>
    <m/>
    <m/>
    <m/>
    <m/>
    <m/>
    <m/>
    <m/>
  </r>
  <r>
    <n v="8"/>
    <x v="133"/>
    <s v="Rockcastle County Fiscal Court"/>
    <s v="Judge Holbrook"/>
    <s v="Resurfacing"/>
    <s v="Sweetwater"/>
    <s v="CR 1361"/>
    <n v="4.3"/>
    <n v="9"/>
    <n v="558070"/>
    <d v="2024-07-23T00:00:00"/>
    <m/>
    <m/>
    <m/>
    <m/>
    <m/>
    <m/>
    <m/>
  </r>
  <r>
    <n v="8"/>
    <x v="133"/>
    <s v="Rockcastle County Fiscal Court"/>
    <s v="Judge Holbrook"/>
    <s v="Resurfacing"/>
    <s v="Cook Road"/>
    <s v="CR 1039"/>
    <n v="1.7729999999999999"/>
    <n v="8"/>
    <n v="144400"/>
    <d v="2024-07-23T00:00:00"/>
    <m/>
    <m/>
    <m/>
    <m/>
    <m/>
    <m/>
    <m/>
  </r>
  <r>
    <n v="8"/>
    <x v="133"/>
    <s v="Rockcastle County Fiscal Court"/>
    <s v="Judge Holbrook"/>
    <s v="Resurfacing"/>
    <s v="Scaffold Cane Loop"/>
    <s v="CR 1062"/>
    <n v="8.4000000000000005E-2"/>
    <n v="8"/>
    <n v="63512"/>
    <d v="2024-07-23T00:00:00"/>
    <m/>
    <m/>
    <m/>
    <m/>
    <m/>
    <m/>
    <m/>
  </r>
  <r>
    <n v="8"/>
    <x v="133"/>
    <s v="Rockcastle County Fiscal Court"/>
    <s v="Judge Holbrook"/>
    <s v="Resurfacing"/>
    <s v="Green Fish"/>
    <s v="CR 1343"/>
    <n v="0.64800000000000002"/>
    <n v="8"/>
    <n v="60285"/>
    <d v="2024-07-23T00:00:00"/>
    <m/>
    <m/>
    <m/>
    <m/>
    <m/>
    <m/>
    <m/>
  </r>
  <r>
    <n v="8"/>
    <x v="133"/>
    <s v="Rockcastle County Fiscal Court"/>
    <s v="Judge Holbrook"/>
    <s v="Resurfacing"/>
    <s v="Renfro Creek Road"/>
    <s v="CR 1333"/>
    <n v="2.2610000000000001"/>
    <n v="9"/>
    <n v="171000"/>
    <d v="2024-07-23T00:00:00"/>
    <m/>
    <m/>
    <m/>
    <m/>
    <m/>
    <m/>
    <m/>
  </r>
  <r>
    <n v="8"/>
    <x v="133"/>
    <s v="Rockcastle County Fiscal Court"/>
    <s v="Judge Holbrook"/>
    <s v="Resurfacing"/>
    <s v="Doc Adams Road"/>
    <s v="CR 1620"/>
    <n v="2.73"/>
    <n v="8"/>
    <n v="365618"/>
    <d v="2024-07-23T00:00:00"/>
    <m/>
    <m/>
    <m/>
    <m/>
    <m/>
    <m/>
    <m/>
  </r>
  <r>
    <n v="8"/>
    <x v="133"/>
    <s v="Rockcastle County Fiscal Court"/>
    <s v="Judge Holbrook"/>
    <s v="Resurfacing"/>
    <s v="Brown Road"/>
    <s v="CR 1287"/>
    <n v="2.5590000000000002"/>
    <n v="8"/>
    <n v="193544"/>
    <d v="2024-07-23T00:00:00"/>
    <n v="2263315"/>
    <m/>
    <m/>
    <n v="2751190"/>
    <n v="0"/>
    <n v="2263315"/>
    <m/>
  </r>
  <r>
    <n v="8"/>
    <x v="134"/>
    <m/>
    <m/>
    <m/>
    <m/>
    <m/>
    <m/>
    <m/>
    <m/>
    <m/>
    <m/>
    <n v="2133621"/>
    <m/>
    <m/>
    <m/>
    <m/>
    <m/>
  </r>
  <r>
    <n v="8"/>
    <x v="135"/>
    <s v="Russell County Fiscal Court"/>
    <s v="Judge Marcum"/>
    <s v="Resurfacing"/>
    <s v="Decatur Road"/>
    <s v="CR1072"/>
    <n v="4.2619999999999996"/>
    <n v="8"/>
    <n v="397700"/>
    <d v="2024-07-15T00:00:00"/>
    <m/>
    <m/>
    <m/>
    <m/>
    <m/>
    <m/>
    <m/>
  </r>
  <r>
    <n v="8"/>
    <x v="135"/>
    <s v="Russell County Fiscal Court"/>
    <s v="Judge Marcum"/>
    <s v="Resurfacing"/>
    <s v="Half Acre Road"/>
    <s v="CR 1107"/>
    <n v="1.7809999999999999"/>
    <n v="8"/>
    <n v="179450"/>
    <d v="2024-07-15T00:00:00"/>
    <m/>
    <m/>
    <m/>
    <m/>
    <m/>
    <m/>
    <m/>
  </r>
  <r>
    <n v="8"/>
    <x v="135"/>
    <s v="Russell County Fiscal Court"/>
    <s v="Judge Marcum"/>
    <s v="Resurfacing"/>
    <s v="Ramsey Creek Road"/>
    <s v="CR 1268"/>
    <n v="3.2650000000000001"/>
    <n v="9"/>
    <n v="271600"/>
    <d v="2024-07-15T00:00:00"/>
    <m/>
    <m/>
    <m/>
    <m/>
    <m/>
    <m/>
    <m/>
  </r>
  <r>
    <n v="8"/>
    <x v="135"/>
    <s v="Russell County Fiscal Court"/>
    <s v="Judge Marcum"/>
    <s v="Resurfacing"/>
    <s v="Summer lane"/>
    <s v="CR 1504"/>
    <n v="0.438"/>
    <n v="8"/>
    <n v="53350"/>
    <d v="2024-07-15T00:00:00"/>
    <m/>
    <m/>
    <m/>
    <m/>
    <m/>
    <m/>
    <m/>
  </r>
  <r>
    <n v="8"/>
    <x v="135"/>
    <s v="Russell County Fiscal Court"/>
    <s v="Judge Marcum"/>
    <s v="Resurfacing"/>
    <s v="Primrose Street"/>
    <s v="CR1445E"/>
    <n v="0.309"/>
    <n v="8"/>
    <n v="29100"/>
    <d v="2024-07-15T00:00:00"/>
    <m/>
    <m/>
    <m/>
    <m/>
    <m/>
    <m/>
    <m/>
  </r>
  <r>
    <n v="8"/>
    <x v="135"/>
    <s v="Russell County Fiscal Court"/>
    <s v="Judge Marcum"/>
    <s v="Resurfacing"/>
    <s v="Hadley Blvd"/>
    <s v="CR 1426"/>
    <n v="0.92200000000000004"/>
    <n v="9"/>
    <n v="87300"/>
    <d v="2024-07-15T00:00:00"/>
    <m/>
    <m/>
    <m/>
    <m/>
    <m/>
    <m/>
    <m/>
  </r>
  <r>
    <n v="8"/>
    <x v="135"/>
    <s v="Russell County Fiscal Court"/>
    <s v="Judge Marcum"/>
    <s v="Resurfacing"/>
    <s v="Lakeway Halls"/>
    <s v="CR1466"/>
    <n v="0.60299999999999998"/>
    <n v="9"/>
    <n v="58200"/>
    <d v="2024-07-15T00:00:00"/>
    <m/>
    <m/>
    <m/>
    <m/>
    <m/>
    <m/>
    <m/>
  </r>
  <r>
    <n v="8"/>
    <x v="135"/>
    <s v="Russell County Fiscal Court"/>
    <s v="Judge Marcum"/>
    <s v="Resurfacing"/>
    <s v="Indian Hills Missionary Road"/>
    <s v="CR 1177F"/>
    <n v="0.28000000000000003"/>
    <n v="9"/>
    <n v="24250"/>
    <d v="2024-07-15T00:00:00"/>
    <m/>
    <m/>
    <m/>
    <m/>
    <m/>
    <m/>
    <m/>
  </r>
  <r>
    <n v="8"/>
    <x v="135"/>
    <s v="Russell County Fiscal Court"/>
    <s v="Judge Marcum"/>
    <s v="Resurfacing"/>
    <s v="Pottershop Hill Road"/>
    <s v="CR1543"/>
    <n v="0.17"/>
    <n v="9"/>
    <n v="20400"/>
    <d v="2024-07-15T00:00:00"/>
    <m/>
    <m/>
    <m/>
    <m/>
    <m/>
    <m/>
    <m/>
  </r>
  <r>
    <n v="8"/>
    <x v="135"/>
    <s v="Russell County Fiscal Court"/>
    <s v="Judge Marcum"/>
    <s v="Resurfacing"/>
    <s v="Honeysuckle Lane"/>
    <s v="CR 1445B"/>
    <n v="0.221"/>
    <n v="9"/>
    <n v="21825"/>
    <d v="2024-07-15T00:00:00"/>
    <n v="1143175"/>
    <m/>
    <m/>
    <n v="1686375"/>
    <n v="0"/>
    <n v="1143175"/>
    <m/>
  </r>
  <r>
    <n v="8"/>
    <x v="135"/>
    <s v="Russell County Fiscal Court"/>
    <s v="Judge Marcum"/>
    <s v="Resurfacing"/>
    <s v="Summer Lane"/>
    <s v="CR 1504"/>
    <n v="0.438"/>
    <n v="8"/>
    <n v="53350"/>
    <d v="2024-10-08T00:00:00"/>
    <m/>
    <m/>
    <m/>
    <m/>
    <m/>
    <m/>
    <m/>
  </r>
  <r>
    <n v="8"/>
    <x v="135"/>
    <s v="Russell County Fiscal Court"/>
    <s v="Judge Marcum"/>
    <s v="Resurfacing"/>
    <s v="Primrose Street"/>
    <s v="CR 1445E"/>
    <n v="0.309"/>
    <n v="8"/>
    <n v="29100"/>
    <d v="2024-10-08T00:00:00"/>
    <m/>
    <m/>
    <m/>
    <m/>
    <m/>
    <m/>
    <m/>
  </r>
  <r>
    <n v="8"/>
    <x v="135"/>
    <s v="Russell County Fiscal Court"/>
    <s v="Judge Marcum"/>
    <s v="Resurfacing"/>
    <s v="Cherry Loop "/>
    <s v="CR 1192"/>
    <n v="0.502"/>
    <n v="9"/>
    <n v="50400"/>
    <d v="2024-10-08T00:00:00"/>
    <m/>
    <m/>
    <m/>
    <m/>
    <m/>
    <m/>
    <m/>
  </r>
  <r>
    <n v="8"/>
    <x v="135"/>
    <s v="Russell County Fiscal Court"/>
    <s v="Judge Marcum"/>
    <s v="Resurfacing"/>
    <s v="Twin Oaks"/>
    <s v="CR 1048"/>
    <n v="1.4890000000000001"/>
    <n v="8"/>
    <n v="111375"/>
    <d v="2024-10-08T00:00:00"/>
    <m/>
    <m/>
    <m/>
    <m/>
    <m/>
    <m/>
    <m/>
  </r>
  <r>
    <n v="8"/>
    <x v="135"/>
    <s v="Russell County Fiscal Court"/>
    <s v="Judge Marcum"/>
    <s v="Resurfacing"/>
    <s v="Old Eli McQueary Road"/>
    <s v="CR 1028"/>
    <n v="1.012"/>
    <n v="9"/>
    <n v="51700"/>
    <d v="2024-10-08T00:00:00"/>
    <m/>
    <m/>
    <m/>
    <m/>
    <m/>
    <m/>
    <m/>
  </r>
  <r>
    <n v="8"/>
    <x v="135"/>
    <s v="Russell County Fiscal Court"/>
    <s v="Judge Marcum"/>
    <s v="Resurfacing"/>
    <s v="Mt. Pleasant Road"/>
    <s v="CR 1420"/>
    <n v="2.1190000000000002"/>
    <n v="8"/>
    <n v="184800"/>
    <d v="2024-10-08T00:00:00"/>
    <m/>
    <m/>
    <m/>
    <m/>
    <m/>
    <m/>
    <m/>
  </r>
  <r>
    <n v="8"/>
    <x v="135"/>
    <s v="Russell County Fiscal Court"/>
    <s v="Judge Marcum"/>
    <s v="Resurfacing"/>
    <s v="Clify Creek Road"/>
    <s v="CR 1129"/>
    <n v="1.821"/>
    <n v="8"/>
    <n v="177600"/>
    <d v="2024-10-08T00:00:00"/>
    <m/>
    <m/>
    <m/>
    <m/>
    <m/>
    <m/>
    <m/>
  </r>
  <r>
    <n v="8"/>
    <x v="135"/>
    <s v="Russell County Fiscal Court"/>
    <s v="Judge Marcum"/>
    <s v="Resurfacing"/>
    <s v="Old Sano Road"/>
    <s v="CR 1390"/>
    <n v="1.1399999999999999"/>
    <n v="8"/>
    <n v="105600"/>
    <d v="2024-10-08T00:00:00"/>
    <m/>
    <m/>
    <m/>
    <m/>
    <m/>
    <m/>
    <m/>
  </r>
  <r>
    <n v="8"/>
    <x v="135"/>
    <s v="Russell County Fiscal Court"/>
    <s v="Judge Marcum"/>
    <s v="Resurfacing"/>
    <s v="Meadow Brooke Dr. "/>
    <s v="CR 1464"/>
    <n v="0.27900000000000003"/>
    <n v="8"/>
    <n v="31200"/>
    <d v="2024-10-08T00:00:00"/>
    <m/>
    <m/>
    <m/>
    <m/>
    <m/>
    <m/>
    <m/>
  </r>
  <r>
    <n v="8"/>
    <x v="135"/>
    <s v="Russell County Fiscal Court"/>
    <s v="Judge Marcum"/>
    <s v="Resurfacing"/>
    <s v="Kara Lane"/>
    <s v="CR 1737"/>
    <n v="0.81810000000000005"/>
    <n v="10"/>
    <n v="49500"/>
    <d v="2024-10-08T00:00:00"/>
    <m/>
    <m/>
    <m/>
    <m/>
    <m/>
    <m/>
    <m/>
  </r>
  <r>
    <n v="8"/>
    <x v="135"/>
    <s v="Russell County Fiscal Court"/>
    <s v="Judge Marcum"/>
    <s v="Resurfacing"/>
    <s v="Roberts Lane"/>
    <s v="CR 1167"/>
    <n v="0.47020000000000001"/>
    <n v="8"/>
    <n v="34650"/>
    <d v="2024-10-08T00:00:00"/>
    <m/>
    <m/>
    <m/>
    <m/>
    <m/>
    <m/>
    <m/>
  </r>
  <r>
    <n v="8"/>
    <x v="135"/>
    <s v="Russell County Fiscal Court"/>
    <s v="Judge Marcum"/>
    <s v="Resurfacing"/>
    <s v="Johns Road"/>
    <s v="CR1724"/>
    <n v="0.36699999999999999"/>
    <n v="9"/>
    <n v="22275"/>
    <d v="2024-10-08T00:00:00"/>
    <n v="901550"/>
    <m/>
    <m/>
    <n v="901550"/>
    <n v="0"/>
    <n v="901550"/>
    <m/>
  </r>
  <r>
    <n v="8"/>
    <x v="135"/>
    <s v="City of Russell Springs"/>
    <s v="Mayor Thomas"/>
    <s v="Resurfacing/hazardous"/>
    <s v="Lee Road"/>
    <s v="CS 2128"/>
    <n v="0.36"/>
    <n v="9"/>
    <n v="28800"/>
    <d v="2024-09-27T00:00:00"/>
    <m/>
    <m/>
    <m/>
    <m/>
    <m/>
    <m/>
    <m/>
  </r>
  <r>
    <n v="8"/>
    <x v="135"/>
    <s v="City of Russell Springs"/>
    <s v="Mayor Thomas"/>
    <s v="Resurfacing/hazardous"/>
    <s v="Stephens Court"/>
    <s v="CS 2125"/>
    <n v="0.26"/>
    <n v="9"/>
    <n v="2016"/>
    <d v="2024-09-27T00:00:00"/>
    <m/>
    <m/>
    <m/>
    <m/>
    <m/>
    <m/>
    <m/>
  </r>
  <r>
    <n v="8"/>
    <x v="135"/>
    <s v="City of Russell Springs"/>
    <s v="Mayor Thomas"/>
    <s v="Resurfacing/hazardous"/>
    <s v="C. Voiles Drive"/>
    <s v="CS 2124"/>
    <n v="0.18720000000000001"/>
    <n v="8"/>
    <n v="19680"/>
    <d v="2024-09-27T00:00:00"/>
    <m/>
    <m/>
    <m/>
    <m/>
    <m/>
    <m/>
    <m/>
  </r>
  <r>
    <n v="8"/>
    <x v="135"/>
    <s v="City of Russell Springs"/>
    <s v="Mayor Thomas"/>
    <s v="Resurfacing/hazardous"/>
    <s v="Alexander Road"/>
    <s v="CS 2002"/>
    <n v="0.40600000000000003"/>
    <n v="9"/>
    <n v="38400"/>
    <d v="2024-09-27T00:00:00"/>
    <n v="88896"/>
    <m/>
    <m/>
    <n v="88896"/>
    <n v="0"/>
    <n v="88896"/>
    <m/>
  </r>
  <r>
    <n v="8"/>
    <x v="136"/>
    <m/>
    <m/>
    <m/>
    <m/>
    <m/>
    <m/>
    <m/>
    <m/>
    <m/>
    <m/>
    <n v="960515"/>
    <m/>
    <m/>
    <m/>
    <m/>
    <m/>
  </r>
  <r>
    <n v="8"/>
    <x v="137"/>
    <s v="City of Monticello"/>
    <s v="Mayor Catron"/>
    <s v="Resurfacing"/>
    <s v="Hardwood Drive"/>
    <s v="CS 1024"/>
    <n v="0.68"/>
    <n v="8"/>
    <n v="52000"/>
    <d v="2024-10-15T00:00:00"/>
    <m/>
    <m/>
    <m/>
    <m/>
    <m/>
    <m/>
    <m/>
  </r>
  <r>
    <n v="8"/>
    <x v="137"/>
    <s v="City of Monticello"/>
    <s v="Mayor Catron"/>
    <s v="Resurfacing"/>
    <s v="Dugan Street"/>
    <s v="CS 1167"/>
    <n v="0.1"/>
    <n v="9"/>
    <n v="14700"/>
    <d v="2024-10-15T00:00:00"/>
    <n v="66700"/>
    <m/>
    <m/>
    <n v="92100"/>
    <n v="0"/>
    <n v="66700"/>
    <m/>
  </r>
  <r>
    <n v="8"/>
    <x v="137"/>
    <s v="Wayne County Fiscal Court"/>
    <s v="Judge Gehring"/>
    <s v="Resurfacing"/>
    <s v="Delta Road"/>
    <s v="CR 1030"/>
    <n v="2.4"/>
    <n v="9"/>
    <n v="165043"/>
    <d v="2024-10-09T00:00:00"/>
    <m/>
    <m/>
    <m/>
    <m/>
    <m/>
    <m/>
    <m/>
  </r>
  <r>
    <n v="8"/>
    <x v="137"/>
    <s v="Wayne County Fiscal Court"/>
    <s v="Judge Gehring"/>
    <s v="Resurfacing"/>
    <s v="Bobby Tucker Road"/>
    <s v="CR 1174"/>
    <n v="0.8"/>
    <n v="9"/>
    <n v="41740"/>
    <d v="2024-10-09T00:00:00"/>
    <m/>
    <m/>
    <m/>
    <m/>
    <m/>
    <m/>
    <m/>
  </r>
  <r>
    <n v="8"/>
    <x v="137"/>
    <s v="Wayne County Fiscal Court"/>
    <s v="Judge Gehring"/>
    <s v="Resurfacing"/>
    <s v="Mildred Gregory Road"/>
    <s v="CR 1165"/>
    <n v="0.9"/>
    <n v="9"/>
    <n v="48100"/>
    <d v="2024-10-09T00:00:00"/>
    <m/>
    <m/>
    <m/>
    <m/>
    <m/>
    <m/>
    <m/>
  </r>
  <r>
    <n v="8"/>
    <x v="137"/>
    <s v="Wayne County Fiscal Court"/>
    <s v="Judge Gehring"/>
    <s v="Resurfacing"/>
    <s v="Denny Hollow Sinking"/>
    <s v="CR 1111"/>
    <n v="2.4"/>
    <n v="9"/>
    <n v="145250"/>
    <d v="2024-10-09T00:00:00"/>
    <m/>
    <m/>
    <m/>
    <m/>
    <m/>
    <m/>
    <m/>
  </r>
  <r>
    <n v="8"/>
    <x v="137"/>
    <s v="Wayne County Fiscal Court"/>
    <s v="Judge Gehring"/>
    <s v="Resurfacing"/>
    <s v="Sugar Hollow Road"/>
    <s v="CR 1040"/>
    <n v="1.42"/>
    <n v="8"/>
    <n v="66000"/>
    <d v="2024-10-09T00:00:00"/>
    <m/>
    <m/>
    <m/>
    <m/>
    <m/>
    <m/>
    <m/>
  </r>
  <r>
    <n v="8"/>
    <x v="137"/>
    <s v="Wayne County Fiscal Court"/>
    <s v="Judge Gehring"/>
    <s v="Resurfacing"/>
    <s v="Big Sinking Road"/>
    <s v="CR 1113"/>
    <n v="1.1399999999999999"/>
    <n v="8"/>
    <n v="67000"/>
    <d v="2024-10-09T00:00:00"/>
    <m/>
    <m/>
    <m/>
    <m/>
    <m/>
    <m/>
    <m/>
  </r>
  <r>
    <n v="8"/>
    <x v="137"/>
    <s v="Wayne County Fiscal Court"/>
    <s v="Judge Gehring"/>
    <s v="Resurfacing"/>
    <s v="Brammer Hill Ridge Road"/>
    <s v="CR 1023"/>
    <n v="1.48"/>
    <n v="8"/>
    <n v="102640"/>
    <d v="2024-10-09T00:00:00"/>
    <m/>
    <m/>
    <m/>
    <m/>
    <m/>
    <m/>
    <m/>
  </r>
  <r>
    <n v="8"/>
    <x v="137"/>
    <s v="Wayne County Fiscal Court"/>
    <s v="Judge Gehring"/>
    <s v="Resurfacing"/>
    <s v="Kelly Lane"/>
    <s v="CR 1012"/>
    <n v="1.1599999999999999"/>
    <n v="9"/>
    <n v="71600"/>
    <d v="2024-10-09T00:00:00"/>
    <m/>
    <m/>
    <m/>
    <m/>
    <m/>
    <m/>
    <m/>
  </r>
  <r>
    <n v="8"/>
    <x v="137"/>
    <s v="Wayne County Fiscal Court"/>
    <s v="Judge Gehring"/>
    <s v="Resurfacing"/>
    <s v="Morrow's Landing Road"/>
    <s v="CR 1327"/>
    <n v="1.2"/>
    <n v="8"/>
    <n v="62408"/>
    <d v="2024-10-09T00:00:00"/>
    <m/>
    <m/>
    <m/>
    <m/>
    <m/>
    <m/>
    <m/>
  </r>
  <r>
    <n v="8"/>
    <x v="137"/>
    <s v="Wayne County Fiscal Court"/>
    <s v="Judge Gehring"/>
    <s v="Resurfacing"/>
    <s v="Sellars Road"/>
    <s v="CR 1523D"/>
    <n v="1.42"/>
    <n v="9"/>
    <n v="24884"/>
    <d v="2024-10-09T00:00:00"/>
    <m/>
    <m/>
    <m/>
    <m/>
    <m/>
    <m/>
    <m/>
  </r>
  <r>
    <n v="8"/>
    <x v="137"/>
    <s v="Wayne County Fiscal Court"/>
    <s v="Judge Gehring"/>
    <s v="Resurfacing"/>
    <s v="Denny Hollow Road #2"/>
    <s v="CR 1225"/>
    <n v="1.99"/>
    <n v="8"/>
    <n v="93000"/>
    <d v="2024-10-09T00:00:00"/>
    <m/>
    <m/>
    <m/>
    <m/>
    <m/>
    <m/>
    <m/>
  </r>
  <r>
    <n v="8"/>
    <x v="137"/>
    <s v="Wayne County Fiscal Court"/>
    <s v="Judge Gehring"/>
    <s v="Resurfacing"/>
    <s v="Tony Dishman Road"/>
    <s v="CR 1417K"/>
    <n v="0.13"/>
    <n v="9"/>
    <n v="6150"/>
    <d v="2024-10-09T00:00:00"/>
    <n v="893815"/>
    <m/>
    <m/>
    <n v="1241055"/>
    <n v="0"/>
    <n v="893815"/>
    <m/>
  </r>
  <r>
    <n v="9"/>
    <x v="138"/>
    <m/>
    <m/>
    <m/>
    <m/>
    <m/>
    <m/>
    <m/>
    <m/>
    <m/>
    <m/>
    <m/>
    <n v="11447959.08"/>
    <m/>
    <n v="24884"/>
    <m/>
    <m/>
  </r>
  <r>
    <n v="9"/>
    <x v="139"/>
    <m/>
    <m/>
    <m/>
    <m/>
    <m/>
    <m/>
    <m/>
    <m/>
    <m/>
    <m/>
    <n v="2225036.31"/>
    <m/>
    <m/>
    <m/>
    <m/>
    <m/>
  </r>
  <r>
    <n v="9"/>
    <x v="139"/>
    <s v="Bath County Fiscal Court"/>
    <s v="Judge McKenzie"/>
    <s v="Multiple"/>
    <s v="Sharpsburg Main Street"/>
    <s v="CR 1361"/>
    <n v="0.54"/>
    <n v="10"/>
    <n v="107256.31"/>
    <d v="2024-10-01T00:00:00"/>
    <m/>
    <m/>
    <m/>
    <m/>
    <m/>
    <m/>
    <m/>
  </r>
  <r>
    <n v="9"/>
    <x v="140"/>
    <s v="Bath County Fiscal Court"/>
    <s v="Judge McKenzie"/>
    <s v="Multiple"/>
    <s v="Blevins Valley"/>
    <s v="CR 1205"/>
    <n v="2.93"/>
    <n v="9"/>
    <n v="243200"/>
    <d v="2024-10-01T00:00:00"/>
    <m/>
    <m/>
    <m/>
    <m/>
    <m/>
    <m/>
    <m/>
  </r>
  <r>
    <n v="9"/>
    <x v="139"/>
    <s v="Bath County Fiscal Court"/>
    <s v="Judge McKenzie"/>
    <s v="Multiple"/>
    <s v="Vanlandingham - B"/>
    <s v="CR 1003"/>
    <n v="0.56999999999999995"/>
    <n v="9"/>
    <n v="31350"/>
    <d v="2024-10-01T00:00:00"/>
    <m/>
    <m/>
    <m/>
    <m/>
    <m/>
    <m/>
    <m/>
  </r>
  <r>
    <n v="9"/>
    <x v="140"/>
    <s v="Bath County Fiscal Court"/>
    <s v="Judge McKenzie"/>
    <s v="Multiple"/>
    <s v="North Stepstone"/>
    <s v="CR 1219"/>
    <n v="2.35"/>
    <n v="10"/>
    <n v="173185"/>
    <d v="2024-10-01T00:00:00"/>
    <m/>
    <m/>
    <m/>
    <m/>
    <m/>
    <m/>
    <m/>
  </r>
  <r>
    <n v="9"/>
    <x v="139"/>
    <s v="Bath County Fiscal Court"/>
    <s v="Judge McKenzie"/>
    <s v="Multiple"/>
    <s v="Nixon - A"/>
    <s v="CR 1320"/>
    <n v="0.87"/>
    <n v="10"/>
    <n v="52350"/>
    <d v="2024-10-01T00:00:00"/>
    <m/>
    <m/>
    <m/>
    <m/>
    <m/>
    <m/>
    <m/>
  </r>
  <r>
    <n v="9"/>
    <x v="140"/>
    <s v="Bath County Fiscal Court"/>
    <s v="Judge McKenzie"/>
    <s v="Multiple"/>
    <s v="Nixon - B"/>
    <s v="CR 1320"/>
    <n v="0.95"/>
    <n v="10"/>
    <n v="9975"/>
    <d v="2024-10-01T00:00:00"/>
    <m/>
    <m/>
    <m/>
    <m/>
    <m/>
    <m/>
    <m/>
  </r>
  <r>
    <n v="9"/>
    <x v="139"/>
    <s v="Bath County Fiscal Court"/>
    <s v="Judge McKenzie"/>
    <s v="Multiple"/>
    <s v="Vance Road"/>
    <s v="CR 1103"/>
    <n v="0.82"/>
    <n v="9"/>
    <n v="60515"/>
    <d v="2024-10-01T00:00:00"/>
    <m/>
    <m/>
    <m/>
    <m/>
    <m/>
    <m/>
    <m/>
  </r>
  <r>
    <n v="9"/>
    <x v="140"/>
    <s v="Bath County Fiscal Court"/>
    <s v="Judge McKenzie"/>
    <s v="Multiple"/>
    <s v="Cheyenne "/>
    <s v="CR 1358"/>
    <n v="0.59"/>
    <n v="9"/>
    <n v="59565"/>
    <d v="2024-10-01T00:00:00"/>
    <m/>
    <m/>
    <m/>
    <m/>
    <m/>
    <m/>
    <m/>
  </r>
  <r>
    <n v="9"/>
    <x v="139"/>
    <s v="Bath County Fiscal Court"/>
    <s v="Judge McKenzie"/>
    <s v="Multiple"/>
    <s v="Atkinson"/>
    <s v="CR 1267"/>
    <n v="0.68"/>
    <n v="9"/>
    <n v="52915"/>
    <d v="2024-10-01T00:00:00"/>
    <m/>
    <m/>
    <m/>
    <m/>
    <m/>
    <m/>
    <m/>
  </r>
  <r>
    <n v="9"/>
    <x v="140"/>
    <s v="Bath County Fiscal Court"/>
    <s v="Judge McKenzie"/>
    <s v="Multiple"/>
    <s v="Washington Branch"/>
    <s v="CR 1013"/>
    <n v="1.21"/>
    <n v="10"/>
    <n v="83600"/>
    <d v="2024-10-01T00:00:00"/>
    <m/>
    <m/>
    <m/>
    <m/>
    <m/>
    <m/>
    <m/>
  </r>
  <r>
    <n v="9"/>
    <x v="139"/>
    <s v="Bath County Fiscal Court"/>
    <s v="Judge McKenzie"/>
    <s v="Multiple"/>
    <s v="Brandy Rd"/>
    <s v="CR 1061"/>
    <n v="0.27"/>
    <n v="10"/>
    <n v="14915"/>
    <d v="2024-10-01T00:00:00"/>
    <m/>
    <m/>
    <m/>
    <m/>
    <m/>
    <m/>
    <m/>
  </r>
  <r>
    <n v="9"/>
    <x v="140"/>
    <s v="Bath County Fiscal Court"/>
    <s v="Judge McKenzie"/>
    <s v="Multiple"/>
    <s v="Kendall Springs"/>
    <s v="CR 1231"/>
    <n v="1.78"/>
    <n v="10"/>
    <n v="130720"/>
    <d v="2024-10-01T00:00:00"/>
    <m/>
    <m/>
    <m/>
    <m/>
    <m/>
    <m/>
    <m/>
  </r>
  <r>
    <n v="9"/>
    <x v="139"/>
    <s v="Bath County Fiscal Court"/>
    <s v="Judge McKenzie"/>
    <s v="Multiple"/>
    <s v="Old State"/>
    <s v="CR 1238"/>
    <n v="2.5499999999999998"/>
    <n v="9"/>
    <n v="199500"/>
    <d v="2024-10-01T00:00:00"/>
    <m/>
    <m/>
    <m/>
    <m/>
    <m/>
    <m/>
    <m/>
  </r>
  <r>
    <n v="9"/>
    <x v="140"/>
    <s v="Bath County Fiscal Court"/>
    <s v="Judge McKenzie"/>
    <s v="Multiple"/>
    <s v="Clear Creek"/>
    <s v="CR 1117"/>
    <n v="0.05"/>
    <n v="9"/>
    <n v="4845"/>
    <d v="2024-10-01T00:00:00"/>
    <m/>
    <m/>
    <m/>
    <m/>
    <m/>
    <m/>
    <m/>
  </r>
  <r>
    <n v="9"/>
    <x v="139"/>
    <s v="Bath County Fiscal Court"/>
    <s v="Judge McKenzie"/>
    <s v="Multiple"/>
    <s v="Pine Grove"/>
    <s v="CR 1121"/>
    <n v="1"/>
    <n v="10"/>
    <n v="64600"/>
    <d v="2024-10-01T00:00:00"/>
    <m/>
    <m/>
    <m/>
    <m/>
    <m/>
    <m/>
    <m/>
  </r>
  <r>
    <n v="9"/>
    <x v="140"/>
    <s v="Bath County Fiscal Court"/>
    <s v="Judge McKenzie"/>
    <s v="Multiple"/>
    <s v="Blueberry Lane"/>
    <s v="CR 1053"/>
    <n v="0.79"/>
    <n v="10"/>
    <n v="50920"/>
    <d v="2024-10-01T00:00:00"/>
    <m/>
    <m/>
    <m/>
    <m/>
    <m/>
    <m/>
    <m/>
  </r>
  <r>
    <n v="9"/>
    <x v="139"/>
    <s v="Bath County Fiscal Court"/>
    <s v="Mayor Hunt"/>
    <s v="Multiple"/>
    <s v="Johnson Road"/>
    <s v="CR 1008"/>
    <n v="1.38"/>
    <n v="9"/>
    <n v="95000"/>
    <d v="2024-10-01T00:00:00"/>
    <m/>
    <m/>
    <m/>
    <m/>
    <m/>
    <m/>
    <m/>
  </r>
  <r>
    <n v="9"/>
    <x v="140"/>
    <s v="Bath County Fiscal Court"/>
    <s v="Mayor Hunt"/>
    <s v="Multiple"/>
    <s v="Adams Road"/>
    <s v="CR 10005"/>
    <n v="0.22"/>
    <n v="9"/>
    <n v="16340"/>
    <d v="2024-10-01T00:00:00"/>
    <m/>
    <m/>
    <m/>
    <m/>
    <m/>
    <m/>
    <m/>
  </r>
  <r>
    <n v="9"/>
    <x v="140"/>
    <s v="Bath County Fiscal Court"/>
    <s v="Judge McKenzie"/>
    <s v="Multiple"/>
    <s v="Pendleton Branch"/>
    <s v="CR 1120"/>
    <n v="2.9"/>
    <n v="10"/>
    <n v="186580"/>
    <d v="2024-10-01T00:00:00"/>
    <m/>
    <m/>
    <m/>
    <m/>
    <m/>
    <m/>
    <m/>
  </r>
  <r>
    <n v="9"/>
    <x v="139"/>
    <s v="Bath County Fiscal Court"/>
    <s v="Judge McKenzie"/>
    <s v="Multiple"/>
    <s v="Saltwell"/>
    <s v="CR 1224"/>
    <n v="1.44"/>
    <n v="9"/>
    <n v="105925"/>
    <d v="2024-10-01T00:00:00"/>
    <m/>
    <m/>
    <m/>
    <m/>
    <m/>
    <m/>
    <m/>
  </r>
  <r>
    <n v="9"/>
    <x v="140"/>
    <s v="Bath County Fiscal Court"/>
    <s v="Judge McKenzie"/>
    <s v="Multiple"/>
    <s v="Shrout Road"/>
    <s v="CR 1218"/>
    <n v="0.97"/>
    <n v="10"/>
    <n v="53295"/>
    <d v="2024-10-01T00:00:00"/>
    <m/>
    <m/>
    <m/>
    <m/>
    <m/>
    <m/>
    <m/>
  </r>
  <r>
    <n v="9"/>
    <x v="139"/>
    <s v="Bath County Fiscal Court"/>
    <s v="Judge McKenzie"/>
    <s v="Multiple"/>
    <s v="Helton Road"/>
    <s v="CR 1112"/>
    <n v="0.37"/>
    <n v="10"/>
    <n v="17005"/>
    <d v="2024-10-01T00:00:00"/>
    <m/>
    <m/>
    <m/>
    <m/>
    <m/>
    <m/>
    <m/>
  </r>
  <r>
    <n v="9"/>
    <x v="140"/>
    <s v="Bath County Fiscal Court"/>
    <s v="Judge McKenzie"/>
    <s v="Multiple"/>
    <s v="Redhill Road"/>
    <s v="CR 1275"/>
    <n v="0.23"/>
    <n v="9"/>
    <n v="11685"/>
    <d v="2024-10-01T00:00:00"/>
    <m/>
    <m/>
    <m/>
    <m/>
    <m/>
    <m/>
    <m/>
  </r>
  <r>
    <n v="9"/>
    <x v="139"/>
    <s v="Bath County Fiscal Court"/>
    <s v="Judge McKenzie"/>
    <s v="Multiple"/>
    <s v="Fearing Road"/>
    <s v="CR  1100"/>
    <n v="1.83"/>
    <n v="9"/>
    <n v="134995"/>
    <d v="2024-10-01T00:00:00"/>
    <m/>
    <m/>
    <m/>
    <m/>
    <m/>
    <m/>
    <m/>
  </r>
  <r>
    <n v="9"/>
    <x v="140"/>
    <s v="Bath County Fiscal Court"/>
    <s v="Judge McKenzie"/>
    <s v="Multiple"/>
    <s v="North Little Flat Ledford"/>
    <s v="CR 1309"/>
    <n v="2.84"/>
    <n v="10"/>
    <n v="195510"/>
    <d v="2024-10-01T00:00:00"/>
    <n v="2155746.31"/>
    <m/>
    <m/>
    <n v="2155746.31"/>
    <n v="0"/>
    <n v="2155746.31"/>
    <m/>
  </r>
  <r>
    <n v="9"/>
    <x v="139"/>
    <s v="City of Owingsville "/>
    <s v="Mayor Hunt"/>
    <s v="Multiple"/>
    <s v="Cecil Avenue"/>
    <s v="CS 1009"/>
    <n v="0.24199999999999999"/>
    <n v="10"/>
    <n v="39835"/>
    <d v="2024-09-06T00:00:00"/>
    <m/>
    <m/>
    <m/>
    <m/>
    <m/>
    <m/>
    <m/>
  </r>
  <r>
    <n v="9"/>
    <x v="139"/>
    <s v="City of Owingsville "/>
    <s v="Mayor Hunt"/>
    <s v="Multiple"/>
    <s v="Miller Scenic Drive"/>
    <s v="CS 1040"/>
    <n v="0.13600000000000001"/>
    <n v="10"/>
    <n v="29455"/>
    <d v="2024-09-06T00:00:00"/>
    <n v="69290"/>
    <m/>
    <m/>
    <n v="69290"/>
    <n v="0"/>
    <n v="69290"/>
    <m/>
  </r>
  <r>
    <n v="9"/>
    <x v="141"/>
    <m/>
    <m/>
    <m/>
    <m/>
    <m/>
    <m/>
    <m/>
    <m/>
    <m/>
    <m/>
    <n v="227800"/>
    <m/>
    <m/>
    <m/>
    <m/>
    <m/>
  </r>
  <r>
    <n v="9"/>
    <x v="141"/>
    <s v="Boyd County Fiscal Court"/>
    <s v="Judge Chaney"/>
    <s v="Resurfacing"/>
    <s v="Stephens Meade Road"/>
    <s v="CR 1337B"/>
    <n v="0.87"/>
    <n v="10"/>
    <n v="78400"/>
    <d v="2024-08-14T00:00:00"/>
    <m/>
    <m/>
    <m/>
    <m/>
    <m/>
    <m/>
    <m/>
  </r>
  <r>
    <n v="9"/>
    <x v="141"/>
    <s v="Boyd County Fiscal Court"/>
    <s v="Judge Chaney"/>
    <s v="Resurfacing"/>
    <s v="Kenview Drive"/>
    <s v="CR 1044H2"/>
    <n v="0.66"/>
    <n v="9"/>
    <n v="64400"/>
    <d v="2024-08-14T00:00:00"/>
    <m/>
    <m/>
    <m/>
    <m/>
    <m/>
    <m/>
    <m/>
  </r>
  <r>
    <n v="9"/>
    <x v="141"/>
    <s v="Boyd County Fiscal Court"/>
    <s v="Judge Chaney"/>
    <s v="Resurfacing"/>
    <s v="Twin Ridge Road"/>
    <s v="CR 1242"/>
    <n v="0.47399999999999998"/>
    <n v="10"/>
    <n v="50000"/>
    <d v="2024-08-14T00:00:00"/>
    <m/>
    <m/>
    <m/>
    <m/>
    <m/>
    <m/>
    <m/>
  </r>
  <r>
    <n v="9"/>
    <x v="141"/>
    <s v="Boyd County Fiscal Court"/>
    <s v="Judge Chaney"/>
    <s v="Resurfacing"/>
    <s v="Copley Road"/>
    <s v="CR1246G"/>
    <n v="0.371"/>
    <n v="9"/>
    <n v="35000"/>
    <d v="2024-08-14T00:00:00"/>
    <n v="227800"/>
    <m/>
    <m/>
    <n v="227800"/>
    <n v="0"/>
    <n v="227800"/>
    <m/>
  </r>
  <r>
    <n v="9"/>
    <x v="142"/>
    <m/>
    <m/>
    <m/>
    <m/>
    <m/>
    <m/>
    <m/>
    <m/>
    <m/>
    <m/>
    <n v="951701.12"/>
    <m/>
    <m/>
    <m/>
    <m/>
    <m/>
  </r>
  <r>
    <n v="9"/>
    <x v="142"/>
    <s v="Carter County Fiscal Court"/>
    <s v="Judge Burton"/>
    <s v="Resurfacing"/>
    <s v="Sherwood Drive"/>
    <s v="CR 1109"/>
    <n v="0.86199999999999999"/>
    <n v="10"/>
    <n v="79890.509999999995"/>
    <d v="2024-09-12T00:00:00"/>
    <m/>
    <m/>
    <m/>
    <m/>
    <m/>
    <m/>
    <m/>
  </r>
  <r>
    <n v="9"/>
    <x v="142"/>
    <s v="Carter County Fiscal Court"/>
    <s v="Judge Burton"/>
    <s v="Resurfacing"/>
    <s v="Damron Mayo Road"/>
    <s v="CR 1090"/>
    <n v="0.89400000000000002"/>
    <n v="10"/>
    <n v="82814.759999999995"/>
    <d v="2024-09-12T00:00:00"/>
    <m/>
    <m/>
    <m/>
    <m/>
    <m/>
    <m/>
    <m/>
  </r>
  <r>
    <n v="9"/>
    <x v="142"/>
    <s v="Carter County Fiscal Court"/>
    <s v="Judge Burton"/>
    <s v="Resurfacing"/>
    <s v="Smokey Creek Road"/>
    <s v="CR 1464"/>
    <n v="1.502"/>
    <n v="10"/>
    <n v="162354.35999999999"/>
    <d v="2024-09-25T00:00:00"/>
    <m/>
    <m/>
    <m/>
    <m/>
    <m/>
    <m/>
    <m/>
  </r>
  <r>
    <n v="9"/>
    <x v="142"/>
    <s v="Carter County Fiscal Court"/>
    <s v="Judge Burton"/>
    <s v="Resurfacing"/>
    <s v="Lower Grassy Road"/>
    <s v="CR 1499"/>
    <n v="1.085"/>
    <n v="10"/>
    <n v="87961.44"/>
    <d v="2024-09-25T00:00:00"/>
    <m/>
    <m/>
    <m/>
    <m/>
    <m/>
    <m/>
    <m/>
  </r>
  <r>
    <n v="9"/>
    <x v="142"/>
    <s v="Carter County Fiscal Court"/>
    <s v="Judge Burton"/>
    <s v="Resurfacing"/>
    <s v="Goose Creek Road"/>
    <s v="CR 1255"/>
    <n v="1.7809999999999999"/>
    <n v="10"/>
    <n v="192415.65"/>
    <d v="2024-09-25T00:00:00"/>
    <m/>
    <m/>
    <m/>
    <m/>
    <m/>
    <m/>
    <m/>
  </r>
  <r>
    <n v="9"/>
    <x v="142"/>
    <s v="Carter County Fiscal Court"/>
    <s v="Judge Burton"/>
    <s v="Resurfacing"/>
    <s v="Wells Branch Road"/>
    <s v="CR 1190"/>
    <n v="2.9870000000000001"/>
    <n v="10"/>
    <n v="346264.4"/>
    <d v="2024-09-25T00:00:00"/>
    <n v="951701.12"/>
    <m/>
    <m/>
    <n v="951701.12"/>
    <n v="0"/>
    <n v="951701.12"/>
    <m/>
  </r>
  <r>
    <n v="9"/>
    <x v="143"/>
    <m/>
    <m/>
    <m/>
    <m/>
    <m/>
    <m/>
    <m/>
    <m/>
    <m/>
    <m/>
    <n v="1337150"/>
    <m/>
    <m/>
    <m/>
    <m/>
    <m/>
  </r>
  <r>
    <n v="9"/>
    <x v="144"/>
    <s v="City of Sandy Hook"/>
    <s v="Mayor Adkins"/>
    <s v="Multiple"/>
    <s v="Sycamore/Adkins Street"/>
    <s v="CS 1001"/>
    <n v="0.24"/>
    <n v="10"/>
    <n v="35000"/>
    <d v="2024-10-11T00:00:00"/>
    <m/>
    <m/>
    <m/>
    <m/>
    <m/>
    <m/>
    <m/>
  </r>
  <r>
    <n v="9"/>
    <x v="144"/>
    <s v="City of Sandy Hook"/>
    <s v="Mayor Adkins"/>
    <s v="Multiple"/>
    <s v="Roy Street"/>
    <s v="CS 1026"/>
    <n v="0.19"/>
    <n v="10"/>
    <n v="29000"/>
    <d v="2024-10-11T00:00:00"/>
    <n v="64000"/>
    <m/>
    <m/>
    <n v="64000"/>
    <n v="0"/>
    <n v="64000"/>
    <m/>
  </r>
  <r>
    <n v="9"/>
    <x v="144"/>
    <s v="Elliott County Fiscal Court"/>
    <s v="Judge Lewis"/>
    <s v="Resurfacing"/>
    <s v="Devils Fork"/>
    <s v="CR 1237"/>
    <n v="2"/>
    <n v="10"/>
    <n v="250000"/>
    <d v="2024-09-12T00:00:00"/>
    <m/>
    <m/>
    <m/>
    <m/>
    <m/>
    <m/>
    <m/>
  </r>
  <r>
    <n v="9"/>
    <x v="144"/>
    <s v="Elliott County Fiscal Court"/>
    <s v="Judge Lewis"/>
    <s v="Resurfacing"/>
    <s v="Open Fork"/>
    <s v="CR 1032"/>
    <n v="2"/>
    <n v="10"/>
    <n v="250000"/>
    <d v="2024-09-12T00:00:00"/>
    <m/>
    <m/>
    <m/>
    <m/>
    <m/>
    <m/>
    <m/>
  </r>
  <r>
    <n v="9"/>
    <x v="144"/>
    <s v="Elliott County Fiscal Court"/>
    <s v="Judge Lewis"/>
    <s v="Resurfacing"/>
    <s v="Stringtown"/>
    <s v="CR 1353 "/>
    <n v="2"/>
    <n v="10"/>
    <n v="250000"/>
    <d v="2024-09-12T00:00:00"/>
    <m/>
    <m/>
    <m/>
    <m/>
    <m/>
    <m/>
    <m/>
  </r>
  <r>
    <n v="9"/>
    <x v="144"/>
    <s v="Elliott County Fiscal Court"/>
    <s v="Judge Lewis"/>
    <s v="Resurfacing"/>
    <s v="Gillium Branch"/>
    <s v="CR11113"/>
    <n v="1.3"/>
    <n v="10"/>
    <n v="148000"/>
    <d v="2024-09-12T00:00:00"/>
    <m/>
    <m/>
    <m/>
    <m/>
    <m/>
    <m/>
    <m/>
  </r>
  <r>
    <n v="9"/>
    <x v="144"/>
    <s v="Elliott County Fiscal Court"/>
    <s v="Judge Lewis"/>
    <s v="Resurfacing"/>
    <s v="Bob Bowling"/>
    <s v="CR 1259"/>
    <n v="1.4870000000000001"/>
    <n v="9"/>
    <n v="150000"/>
    <d v="2024-09-12T00:00:00"/>
    <m/>
    <m/>
    <m/>
    <m/>
    <m/>
    <m/>
    <m/>
  </r>
  <r>
    <n v="9"/>
    <x v="144"/>
    <s v="Elliott County Fiscal Court"/>
    <s v="Judge Lewis"/>
    <s v="Resurfacing"/>
    <s v="Walker Moore"/>
    <s v="CR 1143"/>
    <n v="0.52300000000000002"/>
    <n v="9"/>
    <n v="59250"/>
    <d v="2024-09-12T00:00:00"/>
    <m/>
    <m/>
    <m/>
    <m/>
    <m/>
    <m/>
    <m/>
  </r>
  <r>
    <n v="9"/>
    <x v="144"/>
    <s v="Elliott County Fiscal Court"/>
    <s v="Judge Lewis"/>
    <s v="Resurfacing"/>
    <s v="Little Brushy"/>
    <s v="CR 1022"/>
    <n v="1.46"/>
    <n v="9"/>
    <n v="165900"/>
    <d v="2024-09-12T00:00:00"/>
    <n v="1273150"/>
    <m/>
    <m/>
    <n v="1273150"/>
    <n v="0"/>
    <n v="1273150"/>
    <m/>
  </r>
  <r>
    <n v="9"/>
    <x v="145"/>
    <m/>
    <m/>
    <m/>
    <m/>
    <m/>
    <m/>
    <m/>
    <m/>
    <m/>
    <m/>
    <n v="429300"/>
    <m/>
    <m/>
    <m/>
    <m/>
    <m/>
  </r>
  <r>
    <n v="9"/>
    <x v="146"/>
    <s v="Fleming County Fiscal Court"/>
    <s v="Judge Sims"/>
    <s v="Resurfacing"/>
    <s v="Carpenter Road"/>
    <s v="035-CR 1027"/>
    <n v="2.677"/>
    <n v="10"/>
    <n v="222600"/>
    <d v="2024-07-11T00:00:00"/>
    <m/>
    <m/>
    <m/>
    <m/>
    <m/>
    <m/>
    <m/>
  </r>
  <r>
    <n v="9"/>
    <x v="146"/>
    <s v="Fleming County Fiscal Court"/>
    <s v="Judge Sims"/>
    <s v="Resurfacing"/>
    <s v="Wilson Run road"/>
    <s v="035-Cr-1036"/>
    <n v="2.6840000000000002"/>
    <n v="9"/>
    <n v="206700"/>
    <d v="2024-07-11T00:00:00"/>
    <n v="429300"/>
    <m/>
    <m/>
    <n v="429300"/>
    <n v="0"/>
    <n v="429300"/>
    <m/>
  </r>
  <r>
    <n v="9"/>
    <x v="147"/>
    <m/>
    <m/>
    <m/>
    <m/>
    <m/>
    <m/>
    <m/>
    <m/>
    <m/>
    <m/>
    <n v="1399470.65"/>
    <m/>
    <m/>
    <m/>
    <m/>
    <m/>
  </r>
  <r>
    <n v="9"/>
    <x v="148"/>
    <s v="City of Flatwoods"/>
    <s v="Mayor Hurley"/>
    <s v="Hazard Condition"/>
    <s v="Red Devil Lane"/>
    <s v="KY 1172"/>
    <n v="0.17"/>
    <n v="0"/>
    <n v="150000"/>
    <d v="2024-07-17T00:00:00"/>
    <n v="150000"/>
    <m/>
    <m/>
    <m/>
    <m/>
    <m/>
    <s v="Sidewalk"/>
  </r>
  <r>
    <n v="9"/>
    <x v="148"/>
    <s v="City of Raceland"/>
    <s v="Mayor Cumpton"/>
    <s v="Resurfacing"/>
    <s v="Hillview Avenue"/>
    <s v="CS 4015"/>
    <n v="0.45"/>
    <n v="9"/>
    <n v="47837.4"/>
    <d v="2024-10-01T00:00:00"/>
    <n v="47837.4"/>
    <m/>
    <m/>
    <m/>
    <m/>
    <m/>
    <m/>
  </r>
  <r>
    <n v="9"/>
    <x v="148"/>
    <s v="City of Russell"/>
    <s v="Mayor Simpson"/>
    <s v="Resurfacing/Hazard Condition"/>
    <s v="Kenwood Drive"/>
    <s v="CS 3054"/>
    <n v="1.1499999999999999"/>
    <n v="8"/>
    <n v="192665"/>
    <d v="2024-10-14T00:00:00"/>
    <m/>
    <m/>
    <m/>
    <m/>
    <m/>
    <m/>
    <m/>
  </r>
  <r>
    <n v="9"/>
    <x v="148"/>
    <s v="City of Russell"/>
    <s v="Mayor Simpson"/>
    <s v="Resurfacing/Hazard Condition"/>
    <s v="Deering Court"/>
    <s v="CS 3079"/>
    <n v="0.14000000000000001"/>
    <n v="9"/>
    <n v="24860"/>
    <d v="2024-10-14T00:00:00"/>
    <m/>
    <m/>
    <m/>
    <m/>
    <m/>
    <m/>
    <m/>
  </r>
  <r>
    <n v="9"/>
    <x v="148"/>
    <s v="City of Russell"/>
    <s v="Mayor Simpson"/>
    <s v="Resurfacing/Hazard Condition"/>
    <s v="Thompson Road"/>
    <s v="CS 3031"/>
    <n v="0.27"/>
    <n v="9"/>
    <n v="68365"/>
    <d v="2024-10-14T00:00:00"/>
    <m/>
    <m/>
    <m/>
    <m/>
    <m/>
    <m/>
    <m/>
  </r>
  <r>
    <n v="9"/>
    <x v="148"/>
    <s v="City of Russell"/>
    <s v="Mayor Simpson"/>
    <s v="Resurfacing/Hazard Condition"/>
    <s v="Oakridge Court"/>
    <s v="CS 3080"/>
    <n v="0.16"/>
    <n v="9"/>
    <n v="12430"/>
    <d v="2024-10-14T00:00:00"/>
    <n v="298320"/>
    <m/>
    <m/>
    <n v="298320"/>
    <n v="0"/>
    <n v="298320"/>
    <m/>
  </r>
  <r>
    <n v="9"/>
    <x v="148"/>
    <s v="Greenup County Fiscal Court"/>
    <s v="Judge Hall"/>
    <s v="Resurfacing/hazardous"/>
    <s v="Darby Hollow"/>
    <s v="CR 1273"/>
    <n v="0.49"/>
    <n v="9"/>
    <n v="61897"/>
    <d v="2024-10-04T00:00:00"/>
    <m/>
    <m/>
    <m/>
    <m/>
    <m/>
    <m/>
    <m/>
  </r>
  <r>
    <n v="9"/>
    <x v="148"/>
    <s v="Greenup County Fiscal Court"/>
    <s v="Judge Hall"/>
    <s v="Resurfacing/hazardous"/>
    <s v="Connley Flats"/>
    <s v="CR 1269"/>
    <n v="2.02"/>
    <n v="9"/>
    <n v="202932"/>
    <d v="2024-10-04T00:00:00"/>
    <m/>
    <m/>
    <m/>
    <m/>
    <m/>
    <m/>
    <m/>
  </r>
  <r>
    <n v="9"/>
    <x v="148"/>
    <s v="Greenup County Fiscal Court"/>
    <s v="Judge Hall"/>
    <s v="Resurfacing/hazardous"/>
    <s v="Beauty Ridge"/>
    <s v="CR 1385"/>
    <n v="1.2"/>
    <n v="8"/>
    <n v="237531"/>
    <d v="2024-10-04T00:00:00"/>
    <m/>
    <m/>
    <m/>
    <m/>
    <m/>
    <m/>
    <m/>
  </r>
  <r>
    <n v="9"/>
    <x v="148"/>
    <s v="Greenup County Fiscal Court"/>
    <s v="Judge Hall"/>
    <s v="Resurfacing/hazardous"/>
    <s v="Southridge Road"/>
    <s v="CR 1457"/>
    <n v="1.0900000000000001"/>
    <n v="8"/>
    <n v="110282.25"/>
    <d v="2024-10-04T00:00:00"/>
    <m/>
    <m/>
    <m/>
    <m/>
    <m/>
    <m/>
    <m/>
  </r>
  <r>
    <n v="9"/>
    <x v="148"/>
    <s v="Greenup County Fiscal Court"/>
    <s v="Judge Hall"/>
    <s v="Resurfacing/hazardous"/>
    <s v="Beauty Ridge"/>
    <s v="CR 1385"/>
    <n v="0.7"/>
    <n v="10"/>
    <n v="118765.5"/>
    <d v="2024-10-04T00:00:00"/>
    <m/>
    <m/>
    <m/>
    <m/>
    <m/>
    <m/>
    <m/>
  </r>
  <r>
    <n v="9"/>
    <x v="148"/>
    <s v="Greenup County Fiscal Court"/>
    <s v="Judge Hall"/>
    <s v="Resurfacing/hazardous"/>
    <s v="Matterhorn Court"/>
    <s v="CR 1245F"/>
    <n v="0.1"/>
    <n v="10"/>
    <n v="11262"/>
    <d v="2024-10-04T00:00:00"/>
    <m/>
    <m/>
    <m/>
    <m/>
    <m/>
    <m/>
    <m/>
  </r>
  <r>
    <n v="9"/>
    <x v="148"/>
    <s v="Greenup County Fiscal Court"/>
    <s v="Judge Hall"/>
    <s v="Resurfacing/hazardous"/>
    <s v="Chalet Circle"/>
    <s v="CR 1245E"/>
    <n v="0.1"/>
    <n v="9"/>
    <n v="11262"/>
    <d v="2024-10-04T00:00:00"/>
    <m/>
    <m/>
    <m/>
    <m/>
    <m/>
    <m/>
    <m/>
  </r>
  <r>
    <n v="9"/>
    <x v="148"/>
    <s v="Greenup County Fiscal Court"/>
    <s v="Judge Hall"/>
    <s v="Resurfacing/hazardous"/>
    <s v="Lucerine Lane"/>
    <s v="CR 1245C"/>
    <n v="0.2"/>
    <n v="9"/>
    <n v="22524"/>
    <d v="2024-10-04T00:00:00"/>
    <m/>
    <m/>
    <m/>
    <m/>
    <m/>
    <m/>
    <m/>
  </r>
  <r>
    <n v="9"/>
    <x v="148"/>
    <s v="Greenup County Fiscal Court"/>
    <s v="Judge Hall"/>
    <s v="Resurfacing/hazardous"/>
    <s v="Mt. Blanc Court"/>
    <s v="CR 1245D"/>
    <n v="0.05"/>
    <n v="10"/>
    <n v="8446.5"/>
    <d v="2024-10-04T00:00:00"/>
    <m/>
    <m/>
    <m/>
    <m/>
    <m/>
    <m/>
    <m/>
  </r>
  <r>
    <n v="9"/>
    <x v="148"/>
    <s v="Greenup County Fiscal Court"/>
    <s v="Judge Hall"/>
    <s v="Resurfacing/hazardous"/>
    <s v="Logan Road"/>
    <s v="CR 1294"/>
    <n v="0.77"/>
    <n v="8"/>
    <n v="90256"/>
    <d v="2024-10-04T00:00:00"/>
    <m/>
    <m/>
    <m/>
    <m/>
    <m/>
    <m/>
    <m/>
  </r>
  <r>
    <n v="9"/>
    <x v="148"/>
    <s v="Greenup County Fiscal Court"/>
    <s v="Judge Hall"/>
    <s v="Resurfacing/hazardous"/>
    <s v="Greenhouse Road"/>
    <s v="CR 1093C"/>
    <n v="0.2"/>
    <n v="9"/>
    <n v="28155"/>
    <d v="2024-10-04T00:00:00"/>
    <n v="903313.25"/>
    <m/>
    <m/>
    <n v="903312.25"/>
    <n v="0"/>
    <n v="903313.25"/>
    <m/>
  </r>
  <r>
    <n v="9"/>
    <x v="149"/>
    <m/>
    <m/>
    <m/>
    <m/>
    <m/>
    <m/>
    <m/>
    <m/>
    <m/>
    <m/>
    <n v="243980"/>
    <m/>
    <m/>
    <m/>
    <m/>
    <m/>
  </r>
  <r>
    <n v="9"/>
    <x v="150"/>
    <s v="Lewis County Fiscal Court"/>
    <s v="Judge Sparks"/>
    <s v="Resurfacing"/>
    <s v="Twelve Trees Lane"/>
    <s v="CR 1402"/>
    <n v="4.0899999999999999E-2"/>
    <n v="10"/>
    <n v="33000"/>
    <d v="2024-10-02T00:00:00"/>
    <m/>
    <m/>
    <m/>
    <m/>
    <m/>
    <m/>
    <m/>
  </r>
  <r>
    <n v="9"/>
    <x v="150"/>
    <s v="Lewis County Fiscal Court"/>
    <s v="Judge Sparks"/>
    <s v="Resurfacing"/>
    <s v="Beechy"/>
    <s v="CR 1219"/>
    <n v="0.85699999999999998"/>
    <n v="10"/>
    <n v="73150"/>
    <d v="2024-10-02T00:00:00"/>
    <m/>
    <m/>
    <m/>
    <m/>
    <m/>
    <m/>
    <m/>
  </r>
  <r>
    <n v="9"/>
    <x v="150"/>
    <s v="Lewis County Fiscal Court"/>
    <s v="Judge Sparks"/>
    <s v="Resurfacing"/>
    <s v="Canaan Church Road"/>
    <s v="CR 1239"/>
    <n v="0.219"/>
    <n v="10"/>
    <n v="18700"/>
    <d v="2024-10-02T00:00:00"/>
    <m/>
    <m/>
    <m/>
    <m/>
    <m/>
    <m/>
    <m/>
  </r>
  <r>
    <n v="9"/>
    <x v="150"/>
    <s v="Lewis County Fiscal Court"/>
    <s v="Judge Sparks"/>
    <s v="Resurfacing"/>
    <s v="Firebrick/Indian Run"/>
    <s v="CR 1026"/>
    <n v="0.2"/>
    <n v="10"/>
    <n v="17050"/>
    <d v="2024-10-02T00:00:00"/>
    <m/>
    <m/>
    <m/>
    <m/>
    <m/>
    <m/>
    <m/>
  </r>
  <r>
    <n v="9"/>
    <x v="150"/>
    <s v="Lewis County Fiscal Court"/>
    <s v="Judge Sparks"/>
    <s v="Resurfacing"/>
    <s v="Lower Kinney"/>
    <s v="CR 1102"/>
    <n v="0.6"/>
    <n v="10"/>
    <n v="51040"/>
    <d v="2024-10-02T00:00:00"/>
    <m/>
    <m/>
    <m/>
    <m/>
    <m/>
    <m/>
    <m/>
  </r>
  <r>
    <n v="9"/>
    <x v="150"/>
    <s v="Lewis County Fiscal Court"/>
    <s v="Judge Sparks"/>
    <s v="Resurfacing"/>
    <s v="Lower Kinney"/>
    <s v="CR 1103"/>
    <n v="0.6"/>
    <n v="10"/>
    <n v="51040"/>
    <d v="2024-10-02T00:00:00"/>
    <n v="243980"/>
    <m/>
    <m/>
    <n v="243980"/>
    <n v="0"/>
    <n v="243980"/>
    <m/>
  </r>
  <r>
    <n v="9"/>
    <x v="151"/>
    <m/>
    <m/>
    <m/>
    <m/>
    <m/>
    <m/>
    <m/>
    <m/>
    <m/>
    <m/>
    <n v="650500"/>
    <m/>
    <m/>
    <m/>
    <m/>
    <m/>
  </r>
  <r>
    <n v="9"/>
    <x v="152"/>
    <s v="City of Maysville"/>
    <s v="Mayor Cotterill"/>
    <s v="Resurfacing"/>
    <s v="Jersey Ridge Road"/>
    <s v="CS-1108"/>
    <n v="2.3420000000000001"/>
    <n v="9"/>
    <n v="317500"/>
    <d v="2024-08-28T00:00:00"/>
    <n v="317500"/>
    <m/>
    <m/>
    <n v="317500"/>
    <n v="25000"/>
    <n v="292500"/>
    <m/>
  </r>
  <r>
    <n v="9"/>
    <x v="152"/>
    <s v="Mason County Fiscal Court"/>
    <s v="Judge McNeil"/>
    <s v="Resurfacing"/>
    <s v="Old Half Hill Road"/>
    <s v="CR 1123"/>
    <n v="1.865"/>
    <n v="9"/>
    <n v="99000"/>
    <d v="2024-09-26T00:00:00"/>
    <m/>
    <m/>
    <m/>
    <m/>
    <m/>
    <m/>
    <m/>
  </r>
  <r>
    <n v="9"/>
    <x v="152"/>
    <s v="Mason County Fiscal Court"/>
    <s v="Judge McNeil"/>
    <s v="Resurfacing"/>
    <s v="South Ripley Road "/>
    <s v="CR 1312"/>
    <n v="2.8889999999999998"/>
    <n v="9"/>
    <n v="234000"/>
    <d v="2024-09-26T00:00:00"/>
    <n v="333000"/>
    <m/>
    <m/>
    <n v="333000"/>
    <n v="0"/>
    <n v="333000"/>
    <m/>
  </r>
  <r>
    <n v="9"/>
    <x v="153"/>
    <m/>
    <m/>
    <m/>
    <m/>
    <m/>
    <m/>
    <m/>
    <m/>
    <m/>
    <m/>
    <n v="1522255"/>
    <m/>
    <m/>
    <m/>
    <m/>
    <m/>
  </r>
  <r>
    <n v="9"/>
    <x v="154"/>
    <s v="Nicholas County Fiscal Court"/>
    <s v="Judge Hamilton"/>
    <s v="Multiple"/>
    <s v="Locust Grove"/>
    <s v="CR 1102"/>
    <n v="4.4829999999999997"/>
    <n v="10"/>
    <n v="569935"/>
    <d v="2024-09-11T00:00:00"/>
    <m/>
    <m/>
    <m/>
    <m/>
    <m/>
    <m/>
    <m/>
  </r>
  <r>
    <n v="9"/>
    <x v="154"/>
    <s v="Nicholas County Fiscal Court"/>
    <s v="Judge Hamilton"/>
    <s v="Multiple"/>
    <s v="Burris Road"/>
    <s v="CR 1207"/>
    <n v="3.0270000000000001"/>
    <n v="9"/>
    <n v="317550"/>
    <d v="2024-09-11T00:00:00"/>
    <m/>
    <m/>
    <m/>
    <m/>
    <m/>
    <m/>
    <m/>
  </r>
  <r>
    <n v="9"/>
    <x v="154"/>
    <s v="Nicholas County Fiscal Court"/>
    <s v="Judge Hamilton"/>
    <s v="Multiple"/>
    <s v="Dog Walk Road"/>
    <s v="CR 1316"/>
    <n v="2.665"/>
    <n v="9"/>
    <n v="344775"/>
    <d v="2024-09-11T00:00:00"/>
    <m/>
    <m/>
    <m/>
    <m/>
    <m/>
    <m/>
    <m/>
  </r>
  <r>
    <n v="9"/>
    <x v="154"/>
    <s v="Nicholas County Fiscal Court"/>
    <s v="Judge Hamilton"/>
    <s v="Multiple"/>
    <s v="Richie Road"/>
    <s v="CR 1235"/>
    <n v="0.6159"/>
    <n v="9"/>
    <n v="86500"/>
    <d v="2024-09-11T00:00:00"/>
    <m/>
    <m/>
    <m/>
    <m/>
    <m/>
    <m/>
    <m/>
  </r>
  <r>
    <n v="9"/>
    <x v="154"/>
    <s v="Nicholas County Fiscal Court"/>
    <s v="Judge Hamilton"/>
    <s v="Multiple"/>
    <s v="Lower Concord"/>
    <s v="CR 1204"/>
    <n v="1.0338000000000001"/>
    <n v="9"/>
    <n v="129675"/>
    <d v="2024-09-11T00:00:00"/>
    <m/>
    <m/>
    <m/>
    <m/>
    <m/>
    <m/>
    <m/>
  </r>
  <r>
    <n v="9"/>
    <x v="154"/>
    <s v="Nicholas County Fiscal Court"/>
    <s v="Judge Hamilton"/>
    <s v="Multiple"/>
    <s v="Upper Sharpsburg"/>
    <s v="CR 115"/>
    <n v="0.45419999999999999"/>
    <n v="8"/>
    <n v="73820"/>
    <d v="2024-09-11T00:00:00"/>
    <n v="1522255"/>
    <m/>
    <m/>
    <n v="1522255"/>
    <n v="0"/>
    <n v="1522255"/>
    <m/>
  </r>
  <r>
    <n v="9"/>
    <x v="155"/>
    <m/>
    <m/>
    <m/>
    <m/>
    <m/>
    <m/>
    <m/>
    <m/>
    <m/>
    <m/>
    <n v="2460766"/>
    <m/>
    <m/>
    <m/>
    <m/>
    <m/>
  </r>
  <r>
    <n v="9"/>
    <x v="156"/>
    <s v="City of Lakeview Heights"/>
    <s v="Mayor Lamb"/>
    <s v="Resurfacing"/>
    <s v="Oakwood Drive"/>
    <s v="CS 2004"/>
    <n v="0.107"/>
    <n v="10"/>
    <n v="7150"/>
    <d v="2024-09-25T00:00:00"/>
    <m/>
    <m/>
    <m/>
    <m/>
    <m/>
    <m/>
    <m/>
  </r>
  <r>
    <n v="9"/>
    <x v="156"/>
    <s v="City of Lakeview Heights"/>
    <s v="Mayor Lamb"/>
    <s v="Resurfacing"/>
    <s v="Beechwood Lane"/>
    <s v="CS 2006"/>
    <n v="7.0000000000000007E-2"/>
    <n v="9"/>
    <n v="4950"/>
    <d v="2024-09-25T00:00:00"/>
    <m/>
    <m/>
    <m/>
    <m/>
    <m/>
    <m/>
    <m/>
  </r>
  <r>
    <n v="9"/>
    <x v="156"/>
    <s v="City of Lakeview Heights"/>
    <s v="Mayor Lamb"/>
    <s v="Resurfacing"/>
    <s v="Woodland Drive"/>
    <s v="CS 2001"/>
    <n v="0.04"/>
    <n v="9"/>
    <n v="3300"/>
    <d v="2024-09-25T00:00:00"/>
    <m/>
    <m/>
    <m/>
    <m/>
    <m/>
    <m/>
    <m/>
  </r>
  <r>
    <n v="9"/>
    <x v="156"/>
    <s v="City of Lakeview Heights"/>
    <s v="Mayor Lamb"/>
    <s v="Resurfacing"/>
    <s v="Summit Drive"/>
    <s v="CS 2007"/>
    <n v="6.5000000000000002E-2"/>
    <n v="9"/>
    <n v="4400"/>
    <d v="2024-09-25T00:00:00"/>
    <m/>
    <m/>
    <m/>
    <m/>
    <m/>
    <m/>
    <m/>
  </r>
  <r>
    <n v="9"/>
    <x v="156"/>
    <s v="City of Lakeview Heights"/>
    <s v="Mayor Lamb"/>
    <s v="Resurfacing"/>
    <s v="Circle Drive "/>
    <s v="CS 2002"/>
    <n v="0.13"/>
    <n v="10"/>
    <n v="9350"/>
    <d v="2024-09-25T00:00:00"/>
    <m/>
    <m/>
    <m/>
    <m/>
    <m/>
    <m/>
    <m/>
  </r>
  <r>
    <n v="9"/>
    <x v="156"/>
    <s v="City of Lakeview Heights"/>
    <s v="Mayor Lamb"/>
    <s v="Resurfacing"/>
    <s v="Circle Drive "/>
    <s v="CS 2002"/>
    <n v="0.17199999999999999"/>
    <n v="9"/>
    <n v="13750"/>
    <d v="2024-09-25T00:00:00"/>
    <n v="42900"/>
    <m/>
    <m/>
    <n v="42900"/>
    <n v="0"/>
    <n v="42900"/>
    <m/>
  </r>
  <r>
    <n v="9"/>
    <x v="156"/>
    <s v="City of Moorehead"/>
    <s v="Mayor White-Brown"/>
    <s v="Resurfacing"/>
    <s v="East Main St. "/>
    <s v="CS 1003"/>
    <n v="0.42"/>
    <n v="10"/>
    <n v="115416"/>
    <d v="2024-10-15T00:00:00"/>
    <m/>
    <m/>
    <m/>
    <m/>
    <m/>
    <m/>
    <m/>
  </r>
  <r>
    <n v="9"/>
    <x v="156"/>
    <s v="City of Moorehead"/>
    <s v="Mayor White-Brown"/>
    <s v="Resurfacing"/>
    <s v="West Main St. "/>
    <s v="CS 1033"/>
    <n v="0.65"/>
    <n v="10"/>
    <n v="162792"/>
    <d v="2024-10-15T00:00:00"/>
    <m/>
    <m/>
    <m/>
    <m/>
    <m/>
    <m/>
    <m/>
  </r>
  <r>
    <n v="9"/>
    <x v="156"/>
    <s v="City of Moorehead"/>
    <s v="Mayor White-Brown"/>
    <s v="Resurfacing"/>
    <s v="American Legion Way"/>
    <s v="CS 1048"/>
    <n v="0.43"/>
    <n v="10"/>
    <n v="75600"/>
    <d v="2024-10-15T00:00:00"/>
    <m/>
    <m/>
    <m/>
    <m/>
    <m/>
    <m/>
    <m/>
  </r>
  <r>
    <n v="9"/>
    <x v="156"/>
    <s v="City of Moorehead"/>
    <s v="Mayor White-Brown"/>
    <s v="Resurfacing"/>
    <s v="Old Flemingsburg Rd."/>
    <s v="CS 1136"/>
    <n v="0.94"/>
    <n v="9"/>
    <n v="113400"/>
    <d v="2024-10-15T00:00:00"/>
    <m/>
    <m/>
    <m/>
    <m/>
    <m/>
    <m/>
    <m/>
  </r>
  <r>
    <n v="9"/>
    <x v="156"/>
    <s v="City of Moorehead"/>
    <s v="Mayor White-Brown"/>
    <s v="Resurfacing"/>
    <s v="Clearfield St. "/>
    <s v="CS 1178"/>
    <n v="0.28000000000000003"/>
    <n v="10"/>
    <n v="35280"/>
    <d v="2024-10-15T00:00:00"/>
    <m/>
    <m/>
    <m/>
    <m/>
    <m/>
    <m/>
    <m/>
  </r>
  <r>
    <n v="9"/>
    <x v="156"/>
    <s v="City of Moorehead"/>
    <s v="Mayor White-Brown"/>
    <s v="Resurfacing"/>
    <s v="Walton St. "/>
    <s v="CS 1177"/>
    <n v="0.24"/>
    <n v="9"/>
    <n v="28560"/>
    <d v="2024-10-15T00:00:00"/>
    <m/>
    <m/>
    <m/>
    <m/>
    <m/>
    <m/>
    <m/>
  </r>
  <r>
    <n v="9"/>
    <x v="156"/>
    <s v="City of Moorehead"/>
    <s v="Mayor White-Brown"/>
    <s v="Resurfacing"/>
    <s v="Candlelight Way"/>
    <s v="CS 1172"/>
    <n v="0.08"/>
    <n v="9"/>
    <n v="8400"/>
    <d v="2024-10-15T00:00:00"/>
    <m/>
    <m/>
    <m/>
    <m/>
    <m/>
    <m/>
    <m/>
  </r>
  <r>
    <n v="9"/>
    <x v="156"/>
    <s v="City of Moorehead"/>
    <s v="Mayor White-Brown"/>
    <s v="Resurfacing"/>
    <s v="Boone Pl."/>
    <s v="CS 1175"/>
    <n v="0.11"/>
    <n v="10"/>
    <n v="13104"/>
    <d v="2024-10-15T00:00:00"/>
    <m/>
    <m/>
    <m/>
    <m/>
    <m/>
    <m/>
    <m/>
  </r>
  <r>
    <n v="9"/>
    <x v="156"/>
    <s v="City of Moorehead"/>
    <s v="Mayor White-Brown"/>
    <s v="Resurfacing"/>
    <s v="Phillip Dr."/>
    <s v="CS 1173"/>
    <n v="7.0000000000000007E-2"/>
    <n v="9"/>
    <n v="8400"/>
    <d v="2024-10-15T00:00:00"/>
    <m/>
    <m/>
    <m/>
    <m/>
    <m/>
    <m/>
    <m/>
  </r>
  <r>
    <n v="9"/>
    <x v="156"/>
    <s v="City of Moorehead"/>
    <s v="Mayor White-Brown"/>
    <s v="Resurfacing"/>
    <s v="North Wilson Ave."/>
    <s v="CS 1163"/>
    <n v="1.03"/>
    <n v="10"/>
    <n v="92400"/>
    <d v="2024-10-15T00:00:00"/>
    <m/>
    <m/>
    <m/>
    <m/>
    <m/>
    <m/>
    <m/>
  </r>
  <r>
    <n v="9"/>
    <x v="156"/>
    <s v="City of Moorehead"/>
    <s v="Mayor White-Brown"/>
    <s v="Resurfacing"/>
    <s v="Knapp Ave."/>
    <s v="CS 1091"/>
    <n v="0.68"/>
    <n v="9"/>
    <n v="73080"/>
    <d v="2024-10-15T00:00:00"/>
    <m/>
    <m/>
    <m/>
    <m/>
    <m/>
    <m/>
    <m/>
  </r>
  <r>
    <n v="9"/>
    <x v="156"/>
    <s v="City of Moorehead"/>
    <s v="Mayor White-Brown"/>
    <s v="Resurfacing"/>
    <s v="Trademore Dr. "/>
    <s v="CS 1203"/>
    <n v="0.1"/>
    <n v="9"/>
    <n v="29400"/>
    <d v="2024-10-15T00:00:00"/>
    <m/>
    <m/>
    <m/>
    <m/>
    <m/>
    <m/>
    <m/>
  </r>
  <r>
    <n v="9"/>
    <x v="156"/>
    <s v="City of Moorehead"/>
    <s v="Mayor White-Brown"/>
    <s v="Resurfacing"/>
    <s v="Virginia Ave."/>
    <s v="CS 1160"/>
    <n v="0.16"/>
    <n v="9"/>
    <n v="13440"/>
    <d v="2024-10-15T00:00:00"/>
    <n v="769272"/>
    <m/>
    <m/>
    <n v="769272"/>
    <n v="0"/>
    <n v="769272"/>
    <m/>
  </r>
  <r>
    <n v="9"/>
    <x v="156"/>
    <s v="Rowan County Fiscal Court"/>
    <s v="Judge Clark"/>
    <s v="Resurfacing"/>
    <s v="Rice Road"/>
    <s v="CR 1218"/>
    <n v="0.98499999999999999"/>
    <n v="10"/>
    <n v="138880"/>
    <d v="2024-07-10T00:00:00"/>
    <m/>
    <m/>
    <m/>
    <m/>
    <m/>
    <m/>
    <m/>
  </r>
  <r>
    <n v="9"/>
    <x v="156"/>
    <s v="Rowan County Fiscal Court"/>
    <s v="Judge Clark"/>
    <s v="Resurfacing"/>
    <s v="Hallwood Drive"/>
    <s v="CR1449"/>
    <n v="0.94499999999999995"/>
    <n v="10"/>
    <n v="107520"/>
    <d v="2024-07-10T00:00:00"/>
    <m/>
    <m/>
    <m/>
    <m/>
    <m/>
    <m/>
    <m/>
  </r>
  <r>
    <n v="9"/>
    <x v="156"/>
    <s v="Rowan County Fiscal Court"/>
    <s v="Judge Clark"/>
    <s v="Resurfacing"/>
    <s v="East Clack Mountain road"/>
    <s v="CR 1110"/>
    <n v="2.54"/>
    <n v="10"/>
    <n v="302960"/>
    <d v="2024-07-10T00:00:00"/>
    <m/>
    <m/>
    <m/>
    <m/>
    <m/>
    <m/>
    <m/>
  </r>
  <r>
    <n v="9"/>
    <x v="156"/>
    <s v="Rowan County Fiscal Court"/>
    <s v="Judge Clark"/>
    <s v="Resurfacing"/>
    <s v="Hemlock View Road"/>
    <s v="CR 1636"/>
    <s v="0.705/cul de sac"/>
    <n v="10"/>
    <n v="84224"/>
    <d v="2024-07-10T00:00:00"/>
    <m/>
    <m/>
    <m/>
    <m/>
    <m/>
    <m/>
    <m/>
  </r>
  <r>
    <n v="9"/>
    <x v="156"/>
    <s v="Rowan County Fiscal Court"/>
    <s v="judge Clark"/>
    <s v="Resurfacing"/>
    <s v="Poplar Lane"/>
    <s v="CR 1327"/>
    <n v="0.502"/>
    <n v="10"/>
    <n v="49280"/>
    <d v="2024-07-10T00:00:00"/>
    <m/>
    <m/>
    <m/>
    <m/>
    <m/>
    <m/>
    <m/>
  </r>
  <r>
    <n v="9"/>
    <x v="156"/>
    <s v="Rowan County Fiscal Court"/>
    <s v="Judge Clark "/>
    <s v="Resurfacing"/>
    <s v="Wolfe Hollow Road"/>
    <s v="CR 1115"/>
    <n v="0.96"/>
    <n v="10"/>
    <n v="83216"/>
    <d v="2024-07-10T00:00:00"/>
    <m/>
    <m/>
    <m/>
    <m/>
    <m/>
    <m/>
    <m/>
  </r>
  <r>
    <n v="9"/>
    <x v="156"/>
    <s v="Rowan County Fiscal Court"/>
    <s v="Judge Clark"/>
    <s v="Resurfacing"/>
    <s v="Eagle Drive"/>
    <s v="CR 1802"/>
    <n v="0.93799999999999994"/>
    <n v="10"/>
    <n v="105840"/>
    <d v="2024-07-10T00:00:00"/>
    <m/>
    <m/>
    <m/>
    <m/>
    <m/>
    <m/>
    <m/>
  </r>
  <r>
    <n v="9"/>
    <x v="156"/>
    <s v="Rowan County Fiscal Court"/>
    <s v="Judge Clark"/>
    <s v="Resurfacing"/>
    <s v="Logan Hollow Road"/>
    <s v="CR 1346"/>
    <n v="1.23"/>
    <n v="9"/>
    <n v="106400"/>
    <d v="2024-07-10T00:00:00"/>
    <m/>
    <m/>
    <m/>
    <m/>
    <m/>
    <m/>
    <m/>
  </r>
  <r>
    <n v="9"/>
    <x v="156"/>
    <s v="Rowan County Fiscal Court"/>
    <s v="Judge Clark "/>
    <s v="Resurfacing"/>
    <s v="Crix Ridge Road"/>
    <s v="CR  1145"/>
    <n v="2.1629999999999998"/>
    <n v="10"/>
    <n v="164080"/>
    <d v="2024-07-10T00:00:00"/>
    <m/>
    <m/>
    <m/>
    <m/>
    <m/>
    <m/>
    <m/>
  </r>
  <r>
    <n v="9"/>
    <x v="156"/>
    <s v="Rowan County Fiscal Court"/>
    <s v="Judge Clark"/>
    <s v="Resurfacing"/>
    <s v="Hazel  Tree Lane"/>
    <s v="CR 1424"/>
    <n v="0.40400000000000003"/>
    <n v="9"/>
    <n v="40320"/>
    <d v="2024-07-10T00:00:00"/>
    <m/>
    <m/>
    <m/>
    <m/>
    <m/>
    <m/>
    <m/>
  </r>
  <r>
    <n v="9"/>
    <x v="156"/>
    <s v="Rowan County Fiscal Court"/>
    <s v="Judge Clark"/>
    <s v="Resurfacing"/>
    <s v="Hunters Lane"/>
    <s v="CR 1249"/>
    <n v="0.88500000000000001"/>
    <n v="9"/>
    <n v="72240"/>
    <d v="2024-07-10T00:00:00"/>
    <m/>
    <m/>
    <m/>
    <m/>
    <m/>
    <m/>
    <m/>
  </r>
  <r>
    <n v="9"/>
    <x v="156"/>
    <s v="Rowan County Fiscal Court"/>
    <s v="Judge Clark"/>
    <s v="Resurfacing"/>
    <s v="Ditney Ridge"/>
    <s v="CR 1117"/>
    <n v="0.76300000000000001"/>
    <n v="9"/>
    <n v="70560"/>
    <d v="2024-07-10T00:00:00"/>
    <m/>
    <m/>
    <m/>
    <m/>
    <m/>
    <m/>
    <m/>
  </r>
  <r>
    <n v="9"/>
    <x v="156"/>
    <s v="Rowan County Fiscal Court"/>
    <s v="Judge Clark"/>
    <s v="Resurfacing"/>
    <s v="Seas Branch Road"/>
    <s v="CR 1004"/>
    <n v="3.2949999999999999"/>
    <n v="10"/>
    <n v="285824"/>
    <d v="2024-07-10T00:00:00"/>
    <m/>
    <m/>
    <m/>
    <m/>
    <m/>
    <m/>
    <m/>
  </r>
  <r>
    <n v="9"/>
    <x v="156"/>
    <s v="Rowan County Fiscal Court"/>
    <s v="Judge Clark"/>
    <s v="Resurfacing"/>
    <s v="Cook Branch Road"/>
    <s v="CR 1237"/>
    <s v=".490/cul de sac"/>
    <n v="10"/>
    <n v="37250"/>
    <d v="2024-07-10T00:00:00"/>
    <n v="1648594"/>
    <m/>
    <m/>
    <n v="1648594"/>
    <n v="0"/>
    <n v="1648594"/>
    <m/>
  </r>
  <r>
    <n v="10"/>
    <x v="157"/>
    <m/>
    <m/>
    <m/>
    <m/>
    <m/>
    <m/>
    <m/>
    <m/>
    <m/>
    <m/>
    <m/>
    <n v="19917252.200000003"/>
    <m/>
    <m/>
    <m/>
    <m/>
  </r>
  <r>
    <n v="10"/>
    <x v="158"/>
    <m/>
    <m/>
    <m/>
    <m/>
    <m/>
    <m/>
    <m/>
    <m/>
    <m/>
    <m/>
    <n v="2269718.15"/>
    <m/>
    <m/>
    <m/>
    <m/>
    <m/>
  </r>
  <r>
    <n v="10"/>
    <x v="159"/>
    <s v="Breathitt County Fiscal Court"/>
    <s v="Judge Noble"/>
    <s v="Resurfacing"/>
    <s v="Roark Branch Road"/>
    <s v="CR 1008"/>
    <n v="0.45400000000000001"/>
    <n v="9"/>
    <n v="46105.35"/>
    <d v="2024-10-10T00:00:00"/>
    <m/>
    <m/>
    <m/>
    <m/>
    <m/>
    <m/>
    <m/>
  </r>
  <r>
    <n v="10"/>
    <x v="159"/>
    <s v="Breathitt County Fiscal Court"/>
    <s v="Judge Noble"/>
    <s v="Resurfacing"/>
    <s v="Hunting Creek Road"/>
    <s v="CR 1003"/>
    <n v="4.0750000000000002"/>
    <n v="9"/>
    <n v="486600"/>
    <d v="2024-10-10T00:00:00"/>
    <m/>
    <m/>
    <m/>
    <m/>
    <m/>
    <m/>
    <m/>
  </r>
  <r>
    <n v="10"/>
    <x v="159"/>
    <s v="Breathitt County Fiscal Court"/>
    <s v="Judge Noble"/>
    <s v="Resurfacing"/>
    <s v="Cook Fork Road"/>
    <s v="CR 1019"/>
    <n v="0.20599999999999999"/>
    <n v="8"/>
    <n v="19099.05"/>
    <d v="2024-10-10T00:00:00"/>
    <n v="551804.4"/>
    <m/>
    <m/>
    <n v="551804.4"/>
    <n v="0"/>
    <n v="551804.4"/>
    <m/>
  </r>
  <r>
    <n v="10"/>
    <x v="159"/>
    <s v="Breathitt County Fiscal Court"/>
    <s v="Judge Noble"/>
    <s v="Resurfacing"/>
    <s v="Strong Branch Road"/>
    <s v="CR 1146"/>
    <n v="1.0269999999999999"/>
    <n v="10"/>
    <n v="141185"/>
    <d v="2024-10-11T00:00:00"/>
    <m/>
    <m/>
    <m/>
    <m/>
    <m/>
    <m/>
    <m/>
  </r>
  <r>
    <n v="10"/>
    <x v="159"/>
    <s v="Breathitt County Fiscal Court"/>
    <s v="Judge Noble"/>
    <s v="Resurfacing"/>
    <s v="Mill Creek Road"/>
    <s v="CR 1261"/>
    <n v="1.95"/>
    <n v="9"/>
    <n v="217145.25"/>
    <d v="2024-10-11T00:00:00"/>
    <m/>
    <m/>
    <m/>
    <m/>
    <m/>
    <m/>
    <m/>
  </r>
  <r>
    <n v="10"/>
    <x v="159"/>
    <s v="Breathitt County Fiscal Court"/>
    <s v="Judge Noble"/>
    <s v="Resurfacing"/>
    <s v="Butterpoint Road"/>
    <s v="CR 1239"/>
    <n v="0.875"/>
    <n v="9"/>
    <n v="108146.85"/>
    <d v="2024-10-11T00:00:00"/>
    <m/>
    <m/>
    <m/>
    <m/>
    <m/>
    <m/>
    <m/>
  </r>
  <r>
    <n v="10"/>
    <x v="159"/>
    <s v="Breathitt County Fiscal Court"/>
    <s v="Judge Noble"/>
    <s v="Resurfacing"/>
    <s v="Buzzard Fork Road"/>
    <s v="CR 1213"/>
    <n v="0.51"/>
    <n v="10"/>
    <n v="52917.75"/>
    <d v="2024-10-11T00:00:00"/>
    <n v="519394.85"/>
    <m/>
    <m/>
    <n v="519394.85"/>
    <n v="0"/>
    <n v="519394.85"/>
    <m/>
  </r>
  <r>
    <n v="10"/>
    <x v="159"/>
    <s v="Breathitt County Fiscal Court"/>
    <s v="Judge Noble"/>
    <s v="Resurfacing"/>
    <s v="Bowlings Creek Road"/>
    <s v="CR 1227"/>
    <n v="1.714"/>
    <n v="10"/>
    <n v="244869.5"/>
    <d v="2024-10-11T00:00:00"/>
    <n v="244869.5"/>
    <m/>
    <m/>
    <m/>
    <m/>
    <m/>
    <m/>
  </r>
  <r>
    <n v="10"/>
    <x v="159"/>
    <s v="Breathitt County Fiscal Court"/>
    <s v="Judge Noble"/>
    <s v="Resurfacing"/>
    <s v="Lower Beaver Dam Road"/>
    <s v="CR 1113"/>
    <n v="0.28399999999999997"/>
    <n v="10"/>
    <n v="25587.5"/>
    <d v="2024-10-14T00:00:00"/>
    <m/>
    <m/>
    <m/>
    <m/>
    <m/>
    <m/>
    <m/>
  </r>
  <r>
    <n v="10"/>
    <x v="159"/>
    <s v="Breathitt County Fiscal Court"/>
    <s v="Judge Noble"/>
    <s v="Resurfacing"/>
    <s v="Upper Beaver Dam"/>
    <s v="CR 1184"/>
    <n v="0.30299999999999999"/>
    <n v="10"/>
    <n v="27812.5"/>
    <d v="2024-10-14T00:00:00"/>
    <n v="53400"/>
    <m/>
    <m/>
    <n v="53400"/>
    <n v="0"/>
    <n v="53400"/>
    <m/>
  </r>
  <r>
    <n v="10"/>
    <x v="159"/>
    <s v="Breathitt County Fiscal Court"/>
    <s v="Judge Noble"/>
    <s v="Resurfacing"/>
    <s v="Hardshell Caney Road"/>
    <s v="CR 1117"/>
    <n v="2.8239999999999998"/>
    <n v="10"/>
    <n v="337578.75"/>
    <d v="2024-10-14T00:00:00"/>
    <m/>
    <m/>
    <m/>
    <m/>
    <m/>
    <m/>
    <m/>
  </r>
  <r>
    <n v="10"/>
    <x v="159"/>
    <s v="Breathitt County Fiscal Court"/>
    <s v="Judge Noble"/>
    <s v="Resurfacing"/>
    <s v="Cockrells Fork Road"/>
    <s v="CR 1139"/>
    <n v="0.70799999999999996"/>
    <n v="9"/>
    <n v="123231.45"/>
    <d v="2024-10-14T00:00:00"/>
    <m/>
    <m/>
    <m/>
    <m/>
    <m/>
    <m/>
    <m/>
  </r>
  <r>
    <n v="10"/>
    <x v="159"/>
    <s v="Breathitt County Fiscal Court"/>
    <s v="Judge Noble"/>
    <s v="Resurfacing"/>
    <s v="Howards Creek Road"/>
    <s v="CR 1206"/>
    <n v="0.45600000000000002"/>
    <n v="10"/>
    <n v="67515.75"/>
    <d v="2024-10-14T00:00:00"/>
    <m/>
    <m/>
    <m/>
    <m/>
    <m/>
    <m/>
    <m/>
  </r>
  <r>
    <n v="10"/>
    <x v="159"/>
    <s v="Breathitt County Fiscal Court"/>
    <s v="Judge Noble"/>
    <s v="Resurfacing"/>
    <s v="Barge Creek Road"/>
    <s v="CR 1113"/>
    <n v="1.5820000000000001"/>
    <n v="10"/>
    <n v="196221.45"/>
    <d v="2024-10-14T00:00:00"/>
    <n v="724547.39999999991"/>
    <m/>
    <m/>
    <n v="724547.4"/>
    <n v="0"/>
    <n v="724547"/>
    <m/>
  </r>
  <r>
    <n v="10"/>
    <x v="159"/>
    <s v="City of Jackson"/>
    <s v="Mayor Thomas"/>
    <s v="Resurfacing"/>
    <s v="Collier Avenue"/>
    <s v="CS 1020"/>
    <n v="0.4"/>
    <n v="10"/>
    <n v="64238"/>
    <d v="2024-10-14T00:00:00"/>
    <m/>
    <m/>
    <m/>
    <m/>
    <m/>
    <m/>
    <m/>
  </r>
  <r>
    <n v="10"/>
    <x v="159"/>
    <s v="City of Jackson"/>
    <s v="Mayor Thomas"/>
    <s v="Resurfacing"/>
    <s v="Elm Street"/>
    <s v="CS 1024"/>
    <n v="0.05"/>
    <n v="10"/>
    <n v="13363"/>
    <d v="2024-10-14T00:00:00"/>
    <m/>
    <m/>
    <m/>
    <m/>
    <m/>
    <m/>
    <m/>
  </r>
  <r>
    <n v="10"/>
    <x v="159"/>
    <s v="City of Jackson"/>
    <s v="Mayor Thomas"/>
    <s v="Resurfacing"/>
    <s v="Lincoln Avenue"/>
    <s v="CS 1022"/>
    <n v="0.2"/>
    <n v="9"/>
    <n v="40613"/>
    <d v="2024-10-14T00:00:00"/>
    <m/>
    <m/>
    <m/>
    <m/>
    <m/>
    <m/>
    <m/>
  </r>
  <r>
    <n v="10"/>
    <x v="159"/>
    <s v="City of Jackson"/>
    <s v="Mayor Thomas"/>
    <s v="Resurfacing"/>
    <s v="Pine Hill Drive"/>
    <s v="CS 1003"/>
    <n v="0.4"/>
    <n v="9"/>
    <n v="57488"/>
    <d v="2024-10-14T00:00:00"/>
    <n v="175702"/>
    <m/>
    <m/>
    <n v="158132"/>
    <n v="17570"/>
    <n v="175702"/>
    <m/>
  </r>
  <r>
    <n v="10"/>
    <x v="160"/>
    <m/>
    <m/>
    <m/>
    <m/>
    <m/>
    <m/>
    <m/>
    <m/>
    <m/>
    <m/>
    <n v="2153840"/>
    <m/>
    <m/>
    <m/>
    <m/>
    <m/>
  </r>
  <r>
    <n v="10"/>
    <x v="161"/>
    <s v="Estill County Fiscal Court"/>
    <s v="Judge Watson"/>
    <s v="Multiple"/>
    <s v="Round Mountain Road"/>
    <s v="CR 1228"/>
    <n v="1.71"/>
    <n v="10"/>
    <n v="173940"/>
    <d v="2024-10-08T00:00:00"/>
    <m/>
    <m/>
    <m/>
    <m/>
    <m/>
    <m/>
    <m/>
  </r>
  <r>
    <n v="10"/>
    <x v="161"/>
    <s v="Estill County Fiscal Court"/>
    <s v="Judge Watson"/>
    <s v="Multiple"/>
    <s v="Patsy Road"/>
    <s v="CR 1061"/>
    <n v="2.54"/>
    <n v="10"/>
    <n v="301340"/>
    <d v="2024-10-08T00:00:00"/>
    <m/>
    <m/>
    <m/>
    <m/>
    <m/>
    <m/>
    <m/>
  </r>
  <r>
    <n v="10"/>
    <x v="161"/>
    <s v="Estill County Fiscal Court"/>
    <s v="Judge Watson"/>
    <s v="Multiple"/>
    <s v="Eli Sparks Road"/>
    <s v="CR 1128"/>
    <n v="0.62"/>
    <n v="9"/>
    <n v="78780"/>
    <d v="2024-10-08T00:00:00"/>
    <m/>
    <m/>
    <m/>
    <m/>
    <m/>
    <m/>
    <m/>
  </r>
  <r>
    <n v="10"/>
    <x v="161"/>
    <s v="Estill County Fiscal Court"/>
    <s v="Judge Watson"/>
    <s v="Multiple"/>
    <s v="Old Fox Road"/>
    <s v="CR 1398"/>
    <n v="0.97"/>
    <n v="10"/>
    <n v="147940"/>
    <d v="2024-10-08T00:00:00"/>
    <m/>
    <m/>
    <m/>
    <m/>
    <m/>
    <m/>
    <m/>
  </r>
  <r>
    <n v="10"/>
    <x v="161"/>
    <s v="Estill County Fiscal Court"/>
    <s v="Judge Watson"/>
    <s v="Multiple"/>
    <s v="Jakes Heavenly HWY"/>
    <s v="CR 1131"/>
    <n v="1.45"/>
    <n v="9"/>
    <n v="147420"/>
    <d v="2024-10-08T00:00:00"/>
    <m/>
    <m/>
    <m/>
    <m/>
    <m/>
    <m/>
    <m/>
  </r>
  <r>
    <n v="10"/>
    <x v="161"/>
    <s v="Estill County Fiscal Court"/>
    <s v="Judge Watson"/>
    <s v="Multiple"/>
    <s v="Old Landing Road"/>
    <s v="CR 1111"/>
    <n v="2.5099999999999998"/>
    <n v="9"/>
    <n v="297830"/>
    <d v="2024-10-08T00:00:00"/>
    <m/>
    <m/>
    <m/>
    <m/>
    <m/>
    <m/>
    <m/>
  </r>
  <r>
    <n v="10"/>
    <x v="161"/>
    <s v="Estill County Fiscal Court"/>
    <s v="Judge Watson"/>
    <s v="Multiple"/>
    <s v="Noland Creek Road"/>
    <s v="CR 1334"/>
    <n v="1"/>
    <n v="10"/>
    <n v="114400"/>
    <d v="2024-10-08T00:00:00"/>
    <m/>
    <m/>
    <m/>
    <m/>
    <m/>
    <m/>
    <m/>
  </r>
  <r>
    <n v="10"/>
    <x v="161"/>
    <s v="Estill County Fiscal Court"/>
    <s v="Judge Watson"/>
    <s v="Multiple"/>
    <s v="Winburn Woods Road"/>
    <s v="CR 1394"/>
    <n v="0.71"/>
    <n v="10"/>
    <n v="72150"/>
    <d v="2024-10-08T00:00:00"/>
    <m/>
    <m/>
    <m/>
    <m/>
    <m/>
    <m/>
    <m/>
  </r>
  <r>
    <n v="10"/>
    <x v="161"/>
    <s v="Estill County Fiscal Court"/>
    <s v="Judge Watson"/>
    <s v="Multiple"/>
    <s v="Hargett Road"/>
    <s v="CR 1322"/>
    <n v="1.27"/>
    <n v="10"/>
    <n v="118430"/>
    <d v="2024-10-08T00:00:00"/>
    <m/>
    <m/>
    <m/>
    <m/>
    <m/>
    <m/>
    <m/>
  </r>
  <r>
    <n v="10"/>
    <x v="161"/>
    <s v="Estill County Fiscal Court"/>
    <s v="Judge Watson"/>
    <s v="Multiple"/>
    <s v="Clark Road"/>
    <s v="CR 1223"/>
    <n v="1.284"/>
    <n v="8"/>
    <n v="174070"/>
    <d v="2024-10-08T00:00:00"/>
    <m/>
    <m/>
    <m/>
    <m/>
    <m/>
    <m/>
    <m/>
  </r>
  <r>
    <n v="10"/>
    <x v="161"/>
    <s v="Estill County Fiscal Court"/>
    <s v="Judge Watson"/>
    <s v="Multiple"/>
    <s v="Church House Hill Rd."/>
    <s v="CR 1232"/>
    <n v="0.57999999999999996"/>
    <n v="10"/>
    <n v="59020"/>
    <d v="2024-10-08T00:00:00"/>
    <m/>
    <m/>
    <m/>
    <m/>
    <m/>
    <m/>
    <m/>
  </r>
  <r>
    <n v="10"/>
    <x v="161"/>
    <s v="Estill County Fiscal Court"/>
    <s v="Judge Watson"/>
    <s v="Multiple"/>
    <s v="Lock 11 Road"/>
    <s v="CR 1338"/>
    <n v="0.96"/>
    <n v="10"/>
    <n v="113880"/>
    <d v="2024-10-08T00:00:00"/>
    <m/>
    <m/>
    <m/>
    <m/>
    <m/>
    <m/>
    <m/>
  </r>
  <r>
    <n v="10"/>
    <x v="161"/>
    <s v="Estill County Fiscal Court"/>
    <s v="Judge Watson"/>
    <s v="Multiple"/>
    <s v="Walton Road"/>
    <s v="CR 1229"/>
    <n v="0.42"/>
    <n v="10"/>
    <n v="42770"/>
    <d v="2024-10-08T00:00:00"/>
    <m/>
    <m/>
    <m/>
    <m/>
    <m/>
    <m/>
    <m/>
  </r>
  <r>
    <n v="10"/>
    <x v="161"/>
    <s v="Estill County Fiscal Court"/>
    <s v="Judge Watson"/>
    <s v="Multiple"/>
    <s v="Grace Chapel Road"/>
    <s v="CR 1103"/>
    <n v="0.49"/>
    <n v="10"/>
    <n v="47710"/>
    <d v="2024-10-08T00:00:00"/>
    <m/>
    <m/>
    <m/>
    <m/>
    <m/>
    <m/>
    <m/>
  </r>
  <r>
    <n v="10"/>
    <x v="161"/>
    <s v="Estill County Fiscal Court"/>
    <s v="Judge Watson"/>
    <s v="Multiple"/>
    <s v="Worrells Road"/>
    <s v="CR 1375"/>
    <n v="0.43"/>
    <n v="10"/>
    <n v="40040"/>
    <d v="2024-10-08T00:00:00"/>
    <m/>
    <m/>
    <m/>
    <m/>
    <m/>
    <m/>
    <m/>
  </r>
  <r>
    <n v="10"/>
    <x v="161"/>
    <s v="Estill County Fiscal Court"/>
    <s v="Judge Watson"/>
    <s v="Multiple"/>
    <s v="Knob Lick Road"/>
    <s v="CR 1224"/>
    <n v="0.3"/>
    <n v="10"/>
    <n v="35620"/>
    <d v="2024-10-08T00:00:00"/>
    <m/>
    <m/>
    <m/>
    <m/>
    <m/>
    <m/>
    <m/>
  </r>
  <r>
    <n v="10"/>
    <x v="161"/>
    <s v="Estill County Fiscal Court"/>
    <s v="Judge Watson"/>
    <s v="Multiple"/>
    <s v="New Bethel Road"/>
    <s v="CR 1119"/>
    <n v="1.23"/>
    <n v="9"/>
    <n v="145860"/>
    <d v="2024-10-08T00:00:00"/>
    <m/>
    <m/>
    <m/>
    <m/>
    <m/>
    <m/>
    <m/>
  </r>
  <r>
    <n v="10"/>
    <x v="161"/>
    <s v="Estill County Fiscal Court"/>
    <s v="Judge Watson"/>
    <s v="Multiple"/>
    <s v="Three Oaks Road"/>
    <s v="CR 1438"/>
    <n v="0.26"/>
    <n v="10"/>
    <n v="30810"/>
    <d v="2024-10-08T00:00:00"/>
    <m/>
    <m/>
    <m/>
    <m/>
    <m/>
    <m/>
    <m/>
  </r>
  <r>
    <n v="10"/>
    <x v="161"/>
    <s v="Estill County Fiscal Court"/>
    <s v="Judge Watson"/>
    <s v="Multiple"/>
    <s v="Estes Lane"/>
    <s v="CR 1421"/>
    <n v="14"/>
    <n v="10"/>
    <n v="11830"/>
    <d v="2024-10-08T00:00:00"/>
    <n v="2153840"/>
    <m/>
    <m/>
    <n v="2172560"/>
    <n v="0"/>
    <n v="2153840"/>
    <m/>
  </r>
  <r>
    <n v="10"/>
    <x v="162"/>
    <m/>
    <m/>
    <m/>
    <m/>
    <m/>
    <m/>
    <m/>
    <m/>
    <m/>
    <m/>
    <n v="2386500"/>
    <m/>
    <m/>
    <m/>
    <m/>
    <m/>
  </r>
  <r>
    <n v="10"/>
    <x v="163"/>
    <s v="Lee County Fiscal Court"/>
    <s v="Judge Mays"/>
    <s v="Resurfacing"/>
    <s v="Long Branch Road"/>
    <s v="CR 1047"/>
    <n v="2.9809999999999999"/>
    <n v="9"/>
    <n v="528100"/>
    <d v="2024-10-01T00:00:00"/>
    <m/>
    <m/>
    <m/>
    <m/>
    <m/>
    <m/>
    <m/>
  </r>
  <r>
    <n v="10"/>
    <x v="163"/>
    <s v="Lee County Fiscal Court"/>
    <s v="Judge Mays"/>
    <s v="Resurfacing"/>
    <s v="Primrose Lane"/>
    <s v="CR 1016"/>
    <n v="2.1850000000000001"/>
    <n v="8"/>
    <n v="452800"/>
    <d v="2024-10-01T00:00:00"/>
    <m/>
    <m/>
    <m/>
    <m/>
    <m/>
    <m/>
    <m/>
  </r>
  <r>
    <n v="10"/>
    <x v="163"/>
    <s v="Lee County Fiscal Court"/>
    <s v="Judge Mays"/>
    <s v="Resurfacing"/>
    <s v="Abner Flat Road"/>
    <s v="CR 1020"/>
    <n v="2.7040000000000002"/>
    <n v="9"/>
    <n v="487700"/>
    <d v="2024-10-01T00:00:00"/>
    <m/>
    <m/>
    <m/>
    <m/>
    <m/>
    <m/>
    <m/>
  </r>
  <r>
    <n v="10"/>
    <x v="163"/>
    <s v="Lee County Fiscal Court"/>
    <s v="Judge Mays"/>
    <s v="Resurfacing"/>
    <s v="Todds Road"/>
    <s v="CR 1226"/>
    <n v="2.0470000000000002"/>
    <n v="10"/>
    <n v="435300"/>
    <d v="2024-10-01T00:00:00"/>
    <m/>
    <m/>
    <m/>
    <m/>
    <m/>
    <m/>
    <m/>
  </r>
  <r>
    <n v="10"/>
    <x v="163"/>
    <s v="Lee County Fiscal Court"/>
    <s v="Judge Mays"/>
    <s v="Resurfacing"/>
    <s v="Joe Davidson Road"/>
    <s v="CR 1151"/>
    <n v="0.42"/>
    <n v="10"/>
    <n v="61300"/>
    <d v="2024-10-01T00:00:00"/>
    <m/>
    <m/>
    <m/>
    <m/>
    <m/>
    <m/>
    <m/>
  </r>
  <r>
    <n v="10"/>
    <x v="163"/>
    <s v="Lee County Fiscal Court"/>
    <s v="Judge Mays"/>
    <s v="Resurfacing"/>
    <s v="Union Road"/>
    <s v="CR 1042"/>
    <n v="2.1459999999999999"/>
    <n v="8"/>
    <n v="394300"/>
    <d v="2024-10-01T00:00:00"/>
    <m/>
    <m/>
    <m/>
    <m/>
    <m/>
    <m/>
    <m/>
  </r>
  <r>
    <n v="10"/>
    <x v="163"/>
    <s v="Lee County Fiscal Court"/>
    <s v="Judge Mays"/>
    <s v="Resurfacing"/>
    <s v="Noe Mountain Road"/>
    <s v="CR 1101C"/>
    <n v="0.14499999999999999"/>
    <n v="10"/>
    <n v="27000"/>
    <d v="2024-10-01T00:00:00"/>
    <n v="2386500"/>
    <m/>
    <m/>
    <n v="2386500"/>
    <n v="0"/>
    <n v="2386500"/>
    <m/>
  </r>
  <r>
    <n v="10"/>
    <x v="164"/>
    <m/>
    <m/>
    <m/>
    <m/>
    <m/>
    <m/>
    <m/>
    <m/>
    <m/>
    <m/>
    <n v="945480.25"/>
    <m/>
    <m/>
    <m/>
    <m/>
    <m/>
  </r>
  <r>
    <n v="10"/>
    <x v="164"/>
    <s v="City of Salyersville"/>
    <s v="Mayor Howard"/>
    <s v="Multiple"/>
    <s v="Henry Arnett Branch"/>
    <s v="CS 1042"/>
    <n v="0.11700000000000001"/>
    <n v="10"/>
    <n v="16731.25"/>
    <d v="2024-10-14T00:00:00"/>
    <m/>
    <m/>
    <m/>
    <m/>
    <m/>
    <m/>
    <m/>
  </r>
  <r>
    <n v="10"/>
    <x v="164"/>
    <s v="City of Salyersville"/>
    <s v="Mayor Howard"/>
    <s v="Multiple"/>
    <s v="Flint Street"/>
    <s v="CS 1013"/>
    <n v="9.9000000000000005E-2"/>
    <n v="10"/>
    <n v="11511.1"/>
    <d v="2024-10-14T00:00:00"/>
    <m/>
    <m/>
    <m/>
    <m/>
    <m/>
    <m/>
    <m/>
  </r>
  <r>
    <n v="10"/>
    <x v="164"/>
    <s v="City of Salyersville"/>
    <s v="Mayor Howard"/>
    <s v="Multiple"/>
    <s v="Coal Branch Road"/>
    <s v="CS 1017"/>
    <n v="4.9599999999999998E-2"/>
    <n v="10"/>
    <n v="40155"/>
    <d v="2024-10-14T00:00:00"/>
    <m/>
    <m/>
    <m/>
    <m/>
    <m/>
    <m/>
    <m/>
  </r>
  <r>
    <n v="10"/>
    <x v="164"/>
    <s v="City of Salyersville"/>
    <s v="Mayor Howard"/>
    <s v="Multiple"/>
    <s v="Conley Street"/>
    <s v="CS 1002"/>
    <n v="5.7000000000000002E-2"/>
    <n v="10"/>
    <n v="3613.95"/>
    <d v="2024-10-14T00:00:00"/>
    <m/>
    <m/>
    <m/>
    <m/>
    <m/>
    <m/>
    <m/>
  </r>
  <r>
    <n v="10"/>
    <x v="164"/>
    <s v="City of Salyersville"/>
    <s v="Mayor Howard"/>
    <s v="Multiple"/>
    <s v="Allen Drive"/>
    <s v="CS 1023"/>
    <n v="0.253"/>
    <n v="9"/>
    <n v="23423.75"/>
    <d v="2024-10-14T00:00:00"/>
    <m/>
    <m/>
    <m/>
    <m/>
    <m/>
    <m/>
    <m/>
  </r>
  <r>
    <n v="10"/>
    <x v="164"/>
    <s v="City of Salyersville"/>
    <s v="Mayor Howard"/>
    <s v="Multiple"/>
    <s v="Combs Street"/>
    <s v="CS 1029"/>
    <n v="2.8000000000000001E-2"/>
    <n v="9"/>
    <n v="2007.75"/>
    <d v="2024-10-14T00:00:00"/>
    <m/>
    <m/>
    <m/>
    <m/>
    <m/>
    <m/>
    <m/>
  </r>
  <r>
    <n v="10"/>
    <x v="164"/>
    <s v="City of Salyersville"/>
    <s v="Mayor Howard"/>
    <s v="Multiple"/>
    <s v="Howard Street"/>
    <s v="CS 1003"/>
    <n v="6.9000000000000006E-2"/>
    <n v="9"/>
    <n v="4550.8999999999996"/>
    <d v="2024-10-14T00:00:00"/>
    <m/>
    <m/>
    <m/>
    <m/>
    <m/>
    <m/>
    <m/>
  </r>
  <r>
    <n v="10"/>
    <x v="164"/>
    <s v="City of Salyersville"/>
    <s v="Mayor Howard"/>
    <s v="Multiple"/>
    <s v="Sugar Camp Road"/>
    <s v="CS 1200"/>
    <n v="0.70199999999999996"/>
    <n v="9"/>
    <n v="52201.5"/>
    <d v="2024-10-14T00:00:00"/>
    <m/>
    <m/>
    <m/>
    <m/>
    <m/>
    <m/>
    <m/>
  </r>
  <r>
    <n v="10"/>
    <x v="164"/>
    <s v="City of Salyersville"/>
    <s v="Mayor Howard"/>
    <s v="Multiple"/>
    <s v="Lee Praten St. "/>
    <s v="CS 1018"/>
    <n v="0.16200000000000001"/>
    <n v="8"/>
    <n v="11778.8"/>
    <d v="2024-10-14T00:00:00"/>
    <m/>
    <m/>
    <m/>
    <m/>
    <m/>
    <m/>
    <m/>
  </r>
  <r>
    <n v="10"/>
    <x v="164"/>
    <s v="City of Salyersville"/>
    <s v="Mayor Howard"/>
    <s v="Multiple"/>
    <s v="Auxier Branch St."/>
    <s v="CS 1027"/>
    <n v="1.7000000000000001E-2"/>
    <n v="8"/>
    <n v="1606.2"/>
    <d v="2024-10-14T00:00:00"/>
    <m/>
    <m/>
    <m/>
    <m/>
    <m/>
    <m/>
    <m/>
  </r>
  <r>
    <n v="10"/>
    <x v="164"/>
    <s v="City of Salyersville"/>
    <s v="Mayor Howard"/>
    <s v="Multiple"/>
    <s v="Jeff Lovely Hill (Superior Road)"/>
    <s v="CS 1014"/>
    <n v="0.08"/>
    <n v="9"/>
    <n v="8700.25"/>
    <d v="2024-10-14T00:00:00"/>
    <m/>
    <m/>
    <m/>
    <m/>
    <m/>
    <m/>
    <m/>
  </r>
  <r>
    <n v="10"/>
    <x v="164"/>
    <s v="City of Salyersville"/>
    <s v="Mayor Howard"/>
    <s v="Multiple"/>
    <s v="Dixie Avenue (Main)"/>
    <s v="CS 1001"/>
    <n v="4.2999999999999997E-2"/>
    <n v="8"/>
    <n v="5086.3"/>
    <d v="2024-10-14T00:00:00"/>
    <n v="181366.75"/>
    <m/>
    <m/>
    <n v="181366.75"/>
    <n v="25200"/>
    <n v="165736.25"/>
    <m/>
  </r>
  <r>
    <n v="10"/>
    <x v="164"/>
    <s v="Magoffin County Fiscal Court"/>
    <s v="Judge Wireman"/>
    <s v="Resurfacing"/>
    <s v="Kelly Branch Road"/>
    <s v="CR 1109F"/>
    <n v="0.64400000000000002"/>
    <n v="9"/>
    <n v="53460"/>
    <d v="2024-10-07T00:00:00"/>
    <m/>
    <m/>
    <m/>
    <m/>
    <m/>
    <m/>
    <m/>
  </r>
  <r>
    <n v="10"/>
    <x v="164"/>
    <s v="Magoffin County Fiscal Court"/>
    <s v="Judge Wireman"/>
    <s v="Resurfacing"/>
    <s v="Mud Lick Road"/>
    <s v="CR 1052"/>
    <n v="1.77"/>
    <n v="9"/>
    <n v="155520"/>
    <d v="2024-10-07T00:00:00"/>
    <m/>
    <m/>
    <m/>
    <m/>
    <m/>
    <m/>
    <m/>
  </r>
  <r>
    <n v="10"/>
    <x v="164"/>
    <s v="Magoffin County Fiscal Court"/>
    <s v="Judge Wireman"/>
    <s v="Resurfacing"/>
    <s v="Grape Creek Road"/>
    <s v="CR 1344"/>
    <n v="1.0409999999999999"/>
    <n v="9"/>
    <n v="133650"/>
    <d v="2024-10-07T00:00:00"/>
    <m/>
    <m/>
    <m/>
    <m/>
    <m/>
    <m/>
    <m/>
  </r>
  <r>
    <n v="10"/>
    <x v="164"/>
    <s v="Magoffin County Fiscal Court"/>
    <s v="Judge Wireman"/>
    <s v="Resurfacing"/>
    <s v="Calvin Dingus Road"/>
    <s v="CR 1347"/>
    <n v="0.38700000000000001"/>
    <n v="9"/>
    <n v="24300"/>
    <d v="2024-10-07T00:00:00"/>
    <m/>
    <m/>
    <m/>
    <m/>
    <m/>
    <m/>
    <m/>
  </r>
  <r>
    <n v="10"/>
    <x v="164"/>
    <s v="Magoffin County Fiscal Court"/>
    <s v="Judge Wireman"/>
    <s v="Resurfacing"/>
    <s v="Jellico Road"/>
    <s v="CR 1041"/>
    <n v="0.54300000000000004"/>
    <n v="9"/>
    <n v="60750"/>
    <d v="2024-10-07T00:00:00"/>
    <m/>
    <m/>
    <m/>
    <m/>
    <m/>
    <m/>
    <m/>
  </r>
  <r>
    <n v="10"/>
    <x v="164"/>
    <s v="Magoffin County Fiscal Court"/>
    <s v="Judge Wireman"/>
    <s v="Resurfacing"/>
    <s v="Chalmer Wireman Road"/>
    <s v="CR 1205F"/>
    <n v="1.47E-2"/>
    <n v="9"/>
    <n v="9720"/>
    <d v="2024-10-07T00:00:00"/>
    <m/>
    <m/>
    <m/>
    <m/>
    <m/>
    <m/>
    <m/>
  </r>
  <r>
    <n v="10"/>
    <x v="164"/>
    <s v="Magoffin County Fiscal Court"/>
    <s v="Judge Wireman"/>
    <s v="Resurfacing"/>
    <s v="White Oak Look #1 and #2"/>
    <s v="CR 1341"/>
    <n v="7.3999999999999996E-2"/>
    <n v="9"/>
    <n v="68890.5"/>
    <d v="2024-10-07T00:00:00"/>
    <m/>
    <m/>
    <m/>
    <m/>
    <m/>
    <m/>
    <m/>
  </r>
  <r>
    <n v="10"/>
    <x v="164"/>
    <s v="Magoffin County Fiscal Court"/>
    <s v="Judge Wireman"/>
    <s v="Resurfacing"/>
    <s v="Little Pricey Road #1, #2, and #3"/>
    <s v="CR 1327"/>
    <n v="0.17799999999999999"/>
    <n v="9"/>
    <n v="12757.5"/>
    <d v="2024-10-07T00:00:00"/>
    <m/>
    <m/>
    <m/>
    <m/>
    <m/>
    <m/>
    <m/>
  </r>
  <r>
    <n v="10"/>
    <x v="164"/>
    <s v="Magoffin County Fiscal Court"/>
    <s v="Judge Wireman"/>
    <s v="Resurfacing"/>
    <s v="Scaffold Fork Road"/>
    <s v="CR 1050"/>
    <n v="0.81399999999999995"/>
    <n v="9"/>
    <n v="85050"/>
    <d v="2024-10-07T00:00:00"/>
    <m/>
    <m/>
    <m/>
    <m/>
    <m/>
    <m/>
    <m/>
  </r>
  <r>
    <n v="10"/>
    <x v="164"/>
    <s v="Magoffin County Fiscal Court"/>
    <s v="Judge Wireman"/>
    <s v="Resurfacing"/>
    <s v="Phipps Ford Road"/>
    <s v="CR 1047"/>
    <n v="0.13800000000000001"/>
    <n v="9"/>
    <n v="12150"/>
    <d v="2024-10-07T00:00:00"/>
    <m/>
    <m/>
    <m/>
    <m/>
    <m/>
    <m/>
    <m/>
  </r>
  <r>
    <n v="10"/>
    <x v="164"/>
    <s v="Magoffin County Fiscal Court"/>
    <s v="Judge Wireman"/>
    <s v="Resurfacing"/>
    <s v="Bennie Patrick Road"/>
    <s v="CR 1002"/>
    <n v="0.3"/>
    <n v="10"/>
    <n v="32440.5"/>
    <d v="2024-10-07T00:00:00"/>
    <m/>
    <m/>
    <m/>
    <m/>
    <m/>
    <m/>
    <m/>
  </r>
  <r>
    <n v="10"/>
    <x v="164"/>
    <s v="Magoffin County Fiscal Court"/>
    <s v="Judge Wireman"/>
    <s v="Resurfacing"/>
    <s v="Prater Preston Cemetery Road"/>
    <s v="CR 1006"/>
    <n v="0.158"/>
    <n v="10"/>
    <n v="15187.5"/>
    <d v="2024-10-07T00:00:00"/>
    <m/>
    <m/>
    <m/>
    <m/>
    <m/>
    <m/>
    <m/>
  </r>
  <r>
    <n v="10"/>
    <x v="164"/>
    <s v="Magoffin County Fiscal Court"/>
    <s v="Judge Wireman"/>
    <s v="Resurfacing"/>
    <s v="Whitley Road"/>
    <s v="CR 1128"/>
    <n v="1.27"/>
    <n v="9"/>
    <n v="100237.5"/>
    <d v="2024-10-07T00:00:00"/>
    <n v="764113.5"/>
    <m/>
    <m/>
    <n v="764113.5"/>
    <n v="0"/>
    <n v="764113.5"/>
    <m/>
  </r>
  <r>
    <n v="10"/>
    <x v="165"/>
    <m/>
    <m/>
    <m/>
    <m/>
    <m/>
    <m/>
    <m/>
    <m/>
    <m/>
    <m/>
    <n v="555601"/>
    <m/>
    <m/>
    <m/>
    <m/>
    <m/>
  </r>
  <r>
    <n v="10"/>
    <x v="165"/>
    <s v="Menifee County Fiscal Court"/>
    <s v="Judge Stiltner"/>
    <s v="Resurfacing"/>
    <s v="heizer Hill"/>
    <s v="CR 1105"/>
    <n v="2"/>
    <n v="9"/>
    <n v="217756"/>
    <d v="2024-07-22T00:00:00"/>
    <m/>
    <m/>
    <m/>
    <m/>
    <m/>
    <m/>
    <m/>
  </r>
  <r>
    <n v="10"/>
    <x v="165"/>
    <s v="Menifee County Fiscal Court"/>
    <s v="Judge Stiltner"/>
    <s v="Resurfacing"/>
    <s v="Morgan View Road"/>
    <s v="CR 1025"/>
    <n v="0.73599999999999999"/>
    <s v="9"/>
    <n v="84032"/>
    <d v="2024-07-22T00:00:00"/>
    <m/>
    <m/>
    <m/>
    <m/>
    <m/>
    <m/>
    <m/>
  </r>
  <r>
    <n v="10"/>
    <x v="165"/>
    <s v="Menifee County Fiscal Court"/>
    <s v="Judge Stiltner"/>
    <s v="Resurfacing"/>
    <s v="Cub Run Road"/>
    <s v="CR 1057"/>
    <n v="1.8109999999999999"/>
    <n v="10"/>
    <n v="153520"/>
    <d v="2024-07-22T00:00:00"/>
    <m/>
    <m/>
    <m/>
    <m/>
    <m/>
    <m/>
    <m/>
  </r>
  <r>
    <n v="10"/>
    <x v="165"/>
    <s v="Menifee County Fiscal Court"/>
    <s v="Judge Stiltner"/>
    <s v="Resurfacing"/>
    <s v="Canyon Ridge Road"/>
    <s v="CR 1505"/>
    <n v="0.22800000000000001"/>
    <n v="10"/>
    <n v="17978"/>
    <d v="2024-07-22T00:00:00"/>
    <m/>
    <m/>
    <m/>
    <m/>
    <m/>
    <m/>
    <m/>
  </r>
  <r>
    <n v="10"/>
    <x v="165"/>
    <s v="Menifee County Fiscal Court"/>
    <s v="Judge Stiltner"/>
    <s v="Resurfacing"/>
    <s v="Peachy Williams Road"/>
    <s v="CR 1213"/>
    <n v="0.751"/>
    <n v="9"/>
    <n v="53934"/>
    <d v="2024-07-22T00:00:00"/>
    <m/>
    <m/>
    <m/>
    <m/>
    <m/>
    <m/>
    <m/>
  </r>
  <r>
    <n v="10"/>
    <x v="165"/>
    <s v="Menifee County Fiscal Court"/>
    <s v="Judge Stiltner"/>
    <s v="Resurfacing"/>
    <s v="Hidden Hollow"/>
    <s v="CR 1361"/>
    <n v="0.2"/>
    <n v="9"/>
    <n v="19695"/>
    <d v="2024-07-22T00:00:00"/>
    <m/>
    <m/>
    <m/>
    <m/>
    <m/>
    <m/>
    <m/>
  </r>
  <r>
    <n v="10"/>
    <x v="165"/>
    <s v="Menifee County Fiscal Court"/>
    <s v="Judge Stiltner"/>
    <s v="Resurfacing"/>
    <s v="Tally Ho Road"/>
    <s v="CR 1334"/>
    <n v="7.0000000000000007E-2"/>
    <n v="9"/>
    <n v="8686"/>
    <d v="2024-07-22T00:00:00"/>
    <n v="555601"/>
    <m/>
    <m/>
    <n v="953735"/>
    <n v="0"/>
    <n v="555601"/>
    <m/>
  </r>
  <r>
    <n v="10"/>
    <x v="166"/>
    <m/>
    <m/>
    <m/>
    <m/>
    <m/>
    <m/>
    <m/>
    <m/>
    <m/>
    <m/>
    <n v="1235136.1499999999"/>
    <m/>
    <m/>
    <m/>
    <m/>
    <m/>
  </r>
  <r>
    <n v="10"/>
    <x v="167"/>
    <s v="Morgan County Fiscal Court"/>
    <s v="Judge Gazay"/>
    <s v="Multiple"/>
    <s v="Gilliam Branch Road"/>
    <s v="CR 1023"/>
    <n v="1.167"/>
    <n v="9"/>
    <n v="107115"/>
    <d v="2024-07-19T00:00:00"/>
    <m/>
    <m/>
    <m/>
    <m/>
    <m/>
    <m/>
    <m/>
  </r>
  <r>
    <n v="10"/>
    <x v="167"/>
    <s v="Morgan County Fiscal Court"/>
    <s v="Judge Gazay"/>
    <s v="Multiple"/>
    <s v="Joe Jenkins Road"/>
    <s v="CR 1008"/>
    <n v="0.63"/>
    <n v="9"/>
    <n v="61605"/>
    <d v="2024-07-19T00:00:00"/>
    <m/>
    <m/>
    <m/>
    <m/>
    <m/>
    <m/>
    <m/>
  </r>
  <r>
    <n v="10"/>
    <x v="167"/>
    <s v="Morgan County Fiscal Court"/>
    <s v="Judge Gazay"/>
    <s v="Multiple"/>
    <s v="Mordica Road"/>
    <s v="CR 1080"/>
    <n v="0.74"/>
    <n v="10"/>
    <n v="64380"/>
    <d v="2024-07-19T00:00:00"/>
    <m/>
    <m/>
    <m/>
    <m/>
    <m/>
    <m/>
    <m/>
  </r>
  <r>
    <n v="10"/>
    <x v="167"/>
    <s v="Morgan County Fiscal Court"/>
    <s v="Judge Gazay"/>
    <s v="Multiple"/>
    <s v="Bryant Fork Road"/>
    <s v="CR 1260"/>
    <n v="0.4"/>
    <n v="10"/>
    <n v="61938"/>
    <d v="2024-07-19T00:00:00"/>
    <m/>
    <m/>
    <m/>
    <m/>
    <m/>
    <m/>
    <m/>
  </r>
  <r>
    <n v="10"/>
    <x v="167"/>
    <s v="Morgan County Fiscal Court"/>
    <s v="Judge Gazay"/>
    <s v="Multiple"/>
    <s v="Green Briar Road"/>
    <s v="CR 1092"/>
    <n v="0.59"/>
    <n v="9"/>
    <n v="51171"/>
    <d v="2024-07-19T00:00:00"/>
    <m/>
    <m/>
    <m/>
    <m/>
    <m/>
    <m/>
    <m/>
  </r>
  <r>
    <n v="10"/>
    <x v="167"/>
    <s v="Morgan County Fiscal Court"/>
    <s v="Judge Gazay"/>
    <s v="Multiple"/>
    <s v="Russell Lewis Road"/>
    <s v="CR 1324"/>
    <n v="0.15"/>
    <n v="10"/>
    <n v="12876"/>
    <d v="2024-07-19T00:00:00"/>
    <m/>
    <m/>
    <m/>
    <m/>
    <m/>
    <m/>
    <m/>
  </r>
  <r>
    <n v="10"/>
    <x v="167"/>
    <s v="Morgan County Fiscal Court"/>
    <s v="Judge Gazay"/>
    <s v="Multiple"/>
    <s v="Murray Hatton Road"/>
    <s v="CR 1193"/>
    <n v="0.12"/>
    <n v="9"/>
    <n v="12543"/>
    <d v="2024-07-19T00:00:00"/>
    <m/>
    <m/>
    <m/>
    <m/>
    <m/>
    <m/>
    <m/>
  </r>
  <r>
    <n v="10"/>
    <x v="167"/>
    <s v="Morgan County Fiscal Court"/>
    <s v="Judge Gazay"/>
    <s v="Multiple"/>
    <s v="Phils Branch Road"/>
    <s v="CR 1236"/>
    <n v="0.66"/>
    <n v="9"/>
    <n v="52281"/>
    <d v="2024-07-19T00:00:00"/>
    <n v="423909"/>
    <m/>
    <m/>
    <n v="423909"/>
    <n v="0"/>
    <n v="423909"/>
    <m/>
  </r>
  <r>
    <n v="10"/>
    <x v="167"/>
    <s v="Morgan County Fiscal Court"/>
    <s v="Judge Gazay"/>
    <s v="Multiple"/>
    <s v="Old HWY 172"/>
    <s v="CR 1558"/>
    <n v="2.702"/>
    <n v="10"/>
    <n v="455471.1"/>
    <d v="2024-10-15T00:00:00"/>
    <m/>
    <m/>
    <m/>
    <m/>
    <m/>
    <m/>
    <m/>
  </r>
  <r>
    <n v="10"/>
    <x v="167"/>
    <s v="Morgan County Fiscal Court"/>
    <s v="Judge Gazay"/>
    <s v="Multiple"/>
    <s v="Lick Branch Road"/>
    <s v="CR 1318"/>
    <n v="1.895"/>
    <n v="10"/>
    <n v="213054.3"/>
    <d v="2024-10-15T00:00:00"/>
    <m/>
    <m/>
    <m/>
    <m/>
    <m/>
    <m/>
    <m/>
  </r>
  <r>
    <n v="10"/>
    <x v="167"/>
    <s v="Morgan County Fiscal Court"/>
    <s v="Judge Gazay"/>
    <s v="Multiple"/>
    <s v="Ryan Road"/>
    <s v="CR 1168"/>
    <n v="0.06"/>
    <n v="9"/>
    <n v="64714.95"/>
    <d v="2024-10-15T00:00:00"/>
    <m/>
    <m/>
    <m/>
    <m/>
    <m/>
    <m/>
    <m/>
  </r>
  <r>
    <n v="10"/>
    <x v="167"/>
    <s v="Morgan County Fiscal Court"/>
    <s v="Judge Gazay"/>
    <s v="Multiple"/>
    <s v="Ivy Lane"/>
    <s v="CR 1515"/>
    <n v="0.505"/>
    <n v="10"/>
    <n v="77986.8"/>
    <d v="2024-10-15T00:00:00"/>
    <n v="811227.14999999991"/>
    <m/>
    <m/>
    <n v="811227.15"/>
    <n v="0"/>
    <n v="811227.15"/>
    <m/>
  </r>
  <r>
    <n v="10"/>
    <x v="168"/>
    <m/>
    <m/>
    <m/>
    <m/>
    <m/>
    <m/>
    <m/>
    <m/>
    <m/>
    <m/>
    <n v="634000"/>
    <m/>
    <m/>
    <m/>
    <m/>
    <m/>
  </r>
  <r>
    <n v="10"/>
    <x v="169"/>
    <s v="Owsley County Fiscal Court"/>
    <s v="Judge Little"/>
    <s v="Resurfacing"/>
    <s v="Right Fork Buffalo Road"/>
    <s v="CR 1115"/>
    <n v="0.67500000000000004"/>
    <n v="10"/>
    <n v="116000"/>
    <d v="2024-09-30T00:00:00"/>
    <m/>
    <m/>
    <m/>
    <m/>
    <m/>
    <m/>
    <m/>
  </r>
  <r>
    <n v="10"/>
    <x v="169"/>
    <s v="Owsley County Fiscal Court"/>
    <s v="Judge Little"/>
    <s v="Resurfacing"/>
    <s v="Left Fork Buffalo Road"/>
    <s v="CR 1120"/>
    <n v="2.0139999999999998"/>
    <n v="10"/>
    <n v="403000"/>
    <d v="2024-09-30T00:00:00"/>
    <m/>
    <m/>
    <m/>
    <m/>
    <m/>
    <m/>
    <m/>
  </r>
  <r>
    <n v="10"/>
    <x v="169"/>
    <s v="Owsley County Fiscal Court"/>
    <s v="Judge Little"/>
    <s v="Resurfacing"/>
    <s v="Wolfe Creek Road"/>
    <s v="CR 1057"/>
    <n v="7.0699999999999999E-2"/>
    <n v="10"/>
    <n v="115000"/>
    <d v="2024-09-30T00:00:00"/>
    <n v="634000"/>
    <m/>
    <m/>
    <n v="634000"/>
    <n v="0"/>
    <n v="634000"/>
    <m/>
  </r>
  <r>
    <n v="10"/>
    <x v="170"/>
    <m/>
    <m/>
    <m/>
    <m/>
    <m/>
    <m/>
    <m/>
    <m/>
    <m/>
    <m/>
    <n v="8352638.6500000004"/>
    <m/>
    <m/>
    <m/>
    <m/>
    <m/>
  </r>
  <r>
    <n v="10"/>
    <x v="171"/>
    <s v="City of Hazard"/>
    <s v="Mayor Mobelini"/>
    <s v="Multiple"/>
    <s v="Morton Blvd."/>
    <s v="CS1170"/>
    <n v="5.79"/>
    <n v="10"/>
    <n v="324140"/>
    <d v="2024-10-08T00:00:00"/>
    <m/>
    <m/>
    <m/>
    <m/>
    <m/>
    <m/>
    <m/>
  </r>
  <r>
    <n v="10"/>
    <x v="171"/>
    <s v="City of Hazard"/>
    <s v="Mayor Mobelini"/>
    <s v="Multiple"/>
    <s v="Village Lane"/>
    <s v="CS 1171"/>
    <n v="2.2850000000000001"/>
    <n v="10"/>
    <n v="88318"/>
    <d v="2024-10-08T00:00:00"/>
    <m/>
    <m/>
    <m/>
    <m/>
    <m/>
    <m/>
    <m/>
  </r>
  <r>
    <n v="10"/>
    <x v="171"/>
    <s v="City of Hazard"/>
    <s v="Mayor Mobelini"/>
    <s v="Multiple"/>
    <s v="Roy Campbell Dr."/>
    <s v="CS 1175"/>
    <n v="5.2930000000000001"/>
    <n v="10"/>
    <n v="222306"/>
    <d v="2024-10-08T00:00:00"/>
    <m/>
    <m/>
    <m/>
    <m/>
    <m/>
    <m/>
    <m/>
  </r>
  <r>
    <n v="10"/>
    <x v="171"/>
    <s v="City of Hazard"/>
    <s v="Mayor Mobelini"/>
    <s v="Multiple"/>
    <s v="Park Ave."/>
    <s v="CS 1166"/>
    <n v="5.4580000000000002"/>
    <n v="10"/>
    <n v="229236"/>
    <d v="2024-10-08T00:00:00"/>
    <n v="864000"/>
    <m/>
    <m/>
    <n v="864000"/>
    <n v="0"/>
    <n v="864000"/>
    <m/>
  </r>
  <r>
    <n v="10"/>
    <x v="171"/>
    <s v="Perry County Fiscal Court"/>
    <s v="Judge Alexander"/>
    <s v="Resurfacing"/>
    <s v="Upper 2nd Creek RF"/>
    <s v="097 CR 1020"/>
    <n v="1.69"/>
    <n v="10"/>
    <n v="260784.25"/>
    <d v="2024-10-04T00:00:00"/>
    <m/>
    <m/>
    <m/>
    <m/>
    <m/>
    <m/>
    <m/>
  </r>
  <r>
    <n v="10"/>
    <x v="171"/>
    <s v="Perry County Fiscal Court"/>
    <s v="Judge Alexander"/>
    <s v="Resurfacing"/>
    <s v="Napier Hollow"/>
    <s v="097 CR 10401"/>
    <n v="0.43"/>
    <n v="9"/>
    <n v="66320.89"/>
    <d v="2024-10-04T00:00:00"/>
    <m/>
    <m/>
    <m/>
    <m/>
    <m/>
    <m/>
    <m/>
  </r>
  <r>
    <n v="10"/>
    <x v="171"/>
    <s v="Perry County Fiscal Court"/>
    <s v="Judge Alexander"/>
    <s v="Resurfacing"/>
    <s v="Upper Harvey Town Rd"/>
    <s v="097 CR 1062"/>
    <n v="0.97"/>
    <n v="9"/>
    <n v="150259.82999999999"/>
    <d v="2024-10-04T00:00:00"/>
    <m/>
    <m/>
    <m/>
    <m/>
    <m/>
    <m/>
    <m/>
  </r>
  <r>
    <n v="10"/>
    <x v="171"/>
    <s v="Perry County Fiscal Court"/>
    <s v="Judge Alexander"/>
    <s v="Resurfacing"/>
    <s v="Peavley St. "/>
    <s v="097 CR 107241"/>
    <n v="0.17"/>
    <n v="10"/>
    <n v="26236.2"/>
    <d v="2024-10-04T00:00:00"/>
    <m/>
    <m/>
    <m/>
    <m/>
    <m/>
    <m/>
    <m/>
  </r>
  <r>
    <n v="10"/>
    <x v="171"/>
    <s v="Perry County Fiscal Court"/>
    <s v="Judge Alexander"/>
    <s v="Resurfacing"/>
    <s v="Upper River Road"/>
    <s v="097 CR 1123"/>
    <n v="6.89"/>
    <n v="10"/>
    <n v="1062448.29"/>
    <d v="2024-10-04T00:00:00"/>
    <m/>
    <m/>
    <m/>
    <m/>
    <m/>
    <m/>
    <m/>
  </r>
  <r>
    <n v="10"/>
    <x v="171"/>
    <s v="Perry County Fiscal Court"/>
    <s v="Judge Alexander"/>
    <s v="Resurfacing"/>
    <s v="Stratton Fork Road"/>
    <s v="097 CR 1227"/>
    <n v="0.92"/>
    <n v="10"/>
    <n v="141845.54999999999"/>
    <d v="2024-10-04T00:00:00"/>
    <m/>
    <m/>
    <m/>
    <m/>
    <m/>
    <m/>
    <m/>
  </r>
  <r>
    <n v="10"/>
    <x v="171"/>
    <s v="Perry County Fiscal Court"/>
    <s v="Judge Alexander"/>
    <s v="Resurfacing"/>
    <s v="Short Branch Road"/>
    <s v="097 CR 1290"/>
    <n v="0.53"/>
    <n v="10"/>
    <n v="81221.179999999993"/>
    <d v="2024-10-04T00:00:00"/>
    <m/>
    <m/>
    <m/>
    <m/>
    <m/>
    <m/>
    <m/>
  </r>
  <r>
    <n v="10"/>
    <x v="171"/>
    <s v="Perry County Fiscal Court"/>
    <s v="Judge Alexander"/>
    <s v="Resurfacing"/>
    <s v="Ben Town Circle"/>
    <s v="097 CR 1182"/>
    <n v="0.36"/>
    <n v="9"/>
    <n v="49966.28"/>
    <d v="2024-10-04T00:00:00"/>
    <m/>
    <m/>
    <m/>
    <m/>
    <m/>
    <m/>
    <m/>
  </r>
  <r>
    <n v="10"/>
    <x v="171"/>
    <s v="Perry County Fiscal Court"/>
    <s v="Judge Alexander"/>
    <s v="Resurfacing"/>
    <s v="Hyonna Hill Drive"/>
    <s v="097 CR 120503"/>
    <n v="0.09"/>
    <n v="9"/>
    <n v="13205.75"/>
    <d v="2024-10-04T00:00:00"/>
    <m/>
    <m/>
    <m/>
    <m/>
    <m/>
    <m/>
    <m/>
  </r>
  <r>
    <n v="10"/>
    <x v="171"/>
    <s v="Perry County Fiscal Court"/>
    <s v="Judge Alexander"/>
    <s v="Resurfacing"/>
    <s v="Snatch Creek Road"/>
    <s v="097 CR 1389"/>
    <n v="1"/>
    <n v="9"/>
    <n v="154173.51"/>
    <d v="2024-10-04T00:00:00"/>
    <m/>
    <m/>
    <m/>
    <m/>
    <m/>
    <m/>
    <m/>
  </r>
  <r>
    <n v="10"/>
    <x v="171"/>
    <s v="Perry County Fiscal Court"/>
    <s v="Judge Alexander"/>
    <s v="Resurfacing"/>
    <s v="Forked Mouth Branch Rd."/>
    <s v="097 CR 1312"/>
    <n v="3.25"/>
    <n v="10"/>
    <n v="502110.48"/>
    <d v="2024-10-04T00:00:00"/>
    <m/>
    <m/>
    <m/>
    <m/>
    <m/>
    <m/>
    <m/>
  </r>
  <r>
    <n v="10"/>
    <x v="171"/>
    <s v="Perry County Fiscal Court"/>
    <s v="Judge Alexander"/>
    <s v="Resurfacing"/>
    <s v="Colwell Fork Road"/>
    <s v="097 CR 1314"/>
    <n v="0.99"/>
    <n v="10"/>
    <n v="153326.88"/>
    <d v="2024-10-04T00:00:00"/>
    <m/>
    <m/>
    <m/>
    <m/>
    <m/>
    <m/>
    <m/>
  </r>
  <r>
    <n v="10"/>
    <x v="171"/>
    <s v="Perry County Fiscal Court"/>
    <s v="Judge Alexander"/>
    <s v="Resurfacing"/>
    <s v="Rockhouse Branch Road"/>
    <s v="097 CR 102701"/>
    <n v="0.47"/>
    <n v="9"/>
    <n v="71871.98"/>
    <d v="2024-10-04T00:00:00"/>
    <m/>
    <m/>
    <m/>
    <m/>
    <m/>
    <m/>
    <m/>
  </r>
  <r>
    <n v="10"/>
    <x v="171"/>
    <s v="Perry County Fiscal Court"/>
    <s v="Judge Alexander"/>
    <s v="Resurfacing"/>
    <s v="Silver Frost Lane"/>
    <s v="097 CR 1041"/>
    <n v="0.95"/>
    <n v="9"/>
    <n v="22671.81"/>
    <d v="2024-10-04T00:00:00"/>
    <m/>
    <m/>
    <m/>
    <m/>
    <m/>
    <m/>
    <m/>
  </r>
  <r>
    <n v="10"/>
    <x v="171"/>
    <s v="Perry County Fiscal Court"/>
    <s v="Judge Alexander"/>
    <s v="Resurfacing"/>
    <s v="Wolf Pen Road"/>
    <s v="097 CR 1041"/>
    <n v="0.95"/>
    <n v="9"/>
    <n v="146373.42000000001"/>
    <d v="2024-10-04T00:00:00"/>
    <m/>
    <m/>
    <m/>
    <m/>
    <m/>
    <m/>
    <m/>
  </r>
  <r>
    <n v="10"/>
    <x v="171"/>
    <s v="Perry County Fiscal Court"/>
    <s v="Judge Alexander"/>
    <s v="Resurfacing"/>
    <s v="Rockhouse Fork Road"/>
    <s v="097 CR 1215"/>
    <n v="0.35"/>
    <n v="9"/>
    <n v="54313.66"/>
    <d v="2024-10-04T00:00:00"/>
    <m/>
    <m/>
    <m/>
    <m/>
    <m/>
    <m/>
    <m/>
  </r>
  <r>
    <n v="10"/>
    <x v="171"/>
    <s v="Perry County Fiscal Court"/>
    <s v="Judge Alexander"/>
    <s v="Resurfacing"/>
    <s v="Kyleigh Lane"/>
    <s v="897 CR 10112"/>
    <n v="0.8"/>
    <n v="8"/>
    <n v="15307.61"/>
    <d v="2024-10-04T00:00:00"/>
    <m/>
    <m/>
    <m/>
    <m/>
    <m/>
    <m/>
    <m/>
  </r>
  <r>
    <n v="10"/>
    <x v="171"/>
    <s v="Perry County Fiscal Court"/>
    <s v="Judge Alexander"/>
    <s v="Resurfacing"/>
    <s v="Darb Fork Road"/>
    <s v="097 CR 1013"/>
    <n v="7.87"/>
    <n v="9"/>
    <n v="132670.35"/>
    <d v="2024-10-04T00:00:00"/>
    <m/>
    <m/>
    <m/>
    <m/>
    <m/>
    <m/>
    <m/>
  </r>
  <r>
    <n v="10"/>
    <x v="171"/>
    <s v="Perry County Fiscal Court"/>
    <s v="Judge Alexander"/>
    <s v="Resurfacing"/>
    <s v="James Lane"/>
    <s v="097 CR 1465"/>
    <n v="0.05"/>
    <n v="10"/>
    <n v="9415.09"/>
    <d v="2024-10-04T00:00:00"/>
    <m/>
    <m/>
    <m/>
    <m/>
    <m/>
    <m/>
    <m/>
  </r>
  <r>
    <n v="10"/>
    <x v="171"/>
    <s v="Perry County Fiscal Court"/>
    <s v="Judge Alexander"/>
    <s v="Resurfacing"/>
    <s v="Orchard Street"/>
    <s v="097 CR 106801"/>
    <n v="0.21"/>
    <n v="8"/>
    <n v="32371.61"/>
    <d v="2024-10-04T00:00:00"/>
    <m/>
    <m/>
    <m/>
    <m/>
    <m/>
    <m/>
    <m/>
  </r>
  <r>
    <n v="10"/>
    <x v="171"/>
    <s v="Perry County Fiscal Court"/>
    <s v="Judge Alexander"/>
    <s v="Resurfacing"/>
    <s v="Amber Way"/>
    <s v="097 CR 109601"/>
    <n v="0.08"/>
    <n v="9"/>
    <n v="15177.76"/>
    <d v="2024-10-04T00:00:00"/>
    <m/>
    <m/>
    <m/>
    <m/>
    <m/>
    <m/>
    <m/>
  </r>
  <r>
    <n v="10"/>
    <x v="171"/>
    <s v="Perry County Fiscal Court"/>
    <s v="Judge Alexander"/>
    <s v="Resurfacing"/>
    <s v="Sonny Drive (Indian Bend)"/>
    <s v="CR 1452"/>
    <n v="0.55000000000000004"/>
    <n v="9"/>
    <n v="84843.99"/>
    <d v="2024-10-04T00:00:00"/>
    <m/>
    <m/>
    <m/>
    <m/>
    <m/>
    <m/>
    <m/>
  </r>
  <r>
    <n v="10"/>
    <x v="171"/>
    <s v="Perry County Fiscal Court"/>
    <s v="Judge Alexander"/>
    <s v="Resurfacing"/>
    <s v="Ray's Road"/>
    <s v="097 CR 1487"/>
    <n v="1.4999999999999999E-2"/>
    <n v="9"/>
    <n v="23139.27"/>
    <d v="2024-10-04T00:00:00"/>
    <m/>
    <m/>
    <m/>
    <m/>
    <m/>
    <m/>
    <m/>
  </r>
  <r>
    <n v="10"/>
    <x v="171"/>
    <s v="Perry County Fiscal Court"/>
    <s v="Judge Alexander"/>
    <s v="Resurfacing"/>
    <s v="Holland Hill Ln"/>
    <s v="097 CR 1011P"/>
    <n v="7.0000000000000007E-2"/>
    <n v="9"/>
    <n v="13307.52"/>
    <d v="2024-10-04T00:00:00"/>
    <m/>
    <m/>
    <m/>
    <m/>
    <m/>
    <m/>
    <m/>
  </r>
  <r>
    <n v="10"/>
    <x v="171"/>
    <s v="Perry County Fiscal Court"/>
    <s v="Judge Alexander"/>
    <s v="Resurfacing"/>
    <s v="Eversocool Dr."/>
    <s v="097 CR 1667"/>
    <n v="0.11"/>
    <n v="9"/>
    <n v="16974"/>
    <d v="2024-10-04T00:00:00"/>
    <m/>
    <m/>
    <m/>
    <m/>
    <m/>
    <m/>
    <m/>
  </r>
  <r>
    <n v="10"/>
    <x v="171"/>
    <s v="Perry County Fiscal Court"/>
    <s v="Judge Alexander"/>
    <s v="Resurfacing"/>
    <s v="Orchard Heights Rd."/>
    <s v="097 CR 10150"/>
    <n v="0.24"/>
    <n v="9"/>
    <n v="37017.64"/>
    <d v="2024-10-04T00:00:00"/>
    <m/>
    <m/>
    <m/>
    <m/>
    <m/>
    <m/>
    <m/>
  </r>
  <r>
    <n v="10"/>
    <x v="171"/>
    <s v="Perry County Fiscal Court"/>
    <s v="Judge Alexander"/>
    <s v="Resurfacing"/>
    <s v="Hurt Branch Road"/>
    <s v="097-CR1475"/>
    <n v="0.18"/>
    <n v="8"/>
    <n v="27755.439999999999"/>
    <d v="2024-10-04T00:00:00"/>
    <m/>
    <m/>
    <m/>
    <m/>
    <m/>
    <m/>
    <m/>
  </r>
  <r>
    <n v="10"/>
    <x v="171"/>
    <s v="Perry County Fiscal Court"/>
    <s v="Judge Alexander"/>
    <s v="Resurfacing"/>
    <s v="Devin Lane"/>
    <s v="097 CR 1476"/>
    <n v="0.05"/>
    <n v="9"/>
    <n v="36062.400000000001"/>
    <d v="2024-10-04T00:00:00"/>
    <m/>
    <m/>
    <m/>
    <m/>
    <m/>
    <m/>
    <m/>
  </r>
  <r>
    <n v="10"/>
    <x v="171"/>
    <s v="Perry County Fiscal Court"/>
    <s v="Judge Alexander"/>
    <s v="Resurfacing"/>
    <s v="Crawford Mountain Rd"/>
    <s v="097-CR1006"/>
    <n v="0.62"/>
    <n v="8"/>
    <n v="95624.14"/>
    <d v="2024-10-04T00:00:00"/>
    <m/>
    <m/>
    <m/>
    <m/>
    <m/>
    <m/>
    <m/>
  </r>
  <r>
    <n v="10"/>
    <x v="171"/>
    <s v="Perry County Fiscal Court"/>
    <s v="Judge Alexander"/>
    <s v="Resurfacing"/>
    <s v="Meadow Brook Terrac"/>
    <s v="097 CR 1007"/>
    <n v="2.12"/>
    <n v="8"/>
    <n v="35468.57"/>
    <d v="2024-10-04T00:00:00"/>
    <m/>
    <m/>
    <m/>
    <m/>
    <m/>
    <m/>
    <m/>
  </r>
  <r>
    <n v="10"/>
    <x v="171"/>
    <s v="Perry County Fiscal Court"/>
    <s v="Judge Alexander"/>
    <s v="Resurfacing"/>
    <s v="Cedar Point Road"/>
    <s v="097-CR133824"/>
    <n v="1.69"/>
    <n v="9"/>
    <n v="262156.77"/>
    <d v="2024-10-04T00:00:00"/>
    <m/>
    <m/>
    <m/>
    <m/>
    <m/>
    <m/>
    <m/>
  </r>
  <r>
    <n v="10"/>
    <x v="171"/>
    <s v="Perry County Fiscal Court"/>
    <s v="Judge Alexander"/>
    <s v="Resurfacing"/>
    <s v="Barwick Road"/>
    <s v="097 CR 1330"/>
    <n v="0.77"/>
    <n v="10"/>
    <n v="119056.87"/>
    <d v="2024-10-04T00:00:00"/>
    <m/>
    <m/>
    <m/>
    <m/>
    <m/>
    <m/>
    <m/>
  </r>
  <r>
    <n v="10"/>
    <x v="171"/>
    <s v="Perry County Fiscal Court"/>
    <s v="Judge Alexander"/>
    <s v="Resurfacing"/>
    <s v="Possum Hollow Road"/>
    <s v="097-CR1249"/>
    <n v="0.22"/>
    <n v="9"/>
    <n v="34767.339999999997"/>
    <d v="2024-10-04T00:00:00"/>
    <m/>
    <m/>
    <m/>
    <m/>
    <m/>
    <m/>
    <m/>
  </r>
  <r>
    <n v="10"/>
    <x v="171"/>
    <s v="Perry County Fiscal Court"/>
    <s v="Judge Alexander"/>
    <s v="Resurfacing"/>
    <s v="Four Seam Branch Road"/>
    <s v="097 CR 120503"/>
    <n v="1.65"/>
    <n v="9"/>
    <n v="255057.87"/>
    <d v="2024-10-04T00:00:00"/>
    <m/>
    <m/>
    <m/>
    <m/>
    <m/>
    <m/>
    <m/>
  </r>
  <r>
    <n v="10"/>
    <x v="171"/>
    <s v="Perry County Fiscal Court"/>
    <s v="Judge Alexander"/>
    <s v="Resurfacing"/>
    <s v="Twin Rocks Lane"/>
    <s v="097-CR 1633"/>
    <n v="0.03"/>
    <n v="9"/>
    <n v="42071.4"/>
    <d v="2024-10-04T00:00:00"/>
    <m/>
    <m/>
    <m/>
    <m/>
    <m/>
    <m/>
    <m/>
  </r>
  <r>
    <n v="10"/>
    <x v="171"/>
    <s v="Perry County Fiscal Court"/>
    <s v="Judge Alexander"/>
    <s v="Resurfacing"/>
    <s v="Wells Fork Road"/>
    <s v="097 CR 1229"/>
    <n v="0.77"/>
    <n v="10"/>
    <n v="348696.6"/>
    <d v="2024-10-04T00:00:00"/>
    <m/>
    <m/>
    <m/>
    <m/>
    <m/>
    <m/>
    <m/>
  </r>
  <r>
    <n v="10"/>
    <x v="171"/>
    <s v="Perry County Fiscal Court"/>
    <s v="Judge Alexander"/>
    <s v="Resurfacing"/>
    <s v="Weigela Lane"/>
    <s v="097-CR1057Q1"/>
    <n v="0.28000000000000003"/>
    <n v="10"/>
    <n v="43181.62"/>
    <d v="2024-10-04T00:00:00"/>
    <m/>
    <m/>
    <m/>
    <m/>
    <m/>
    <m/>
    <m/>
  </r>
  <r>
    <n v="10"/>
    <x v="171"/>
    <s v="Perry County Fiscal Court"/>
    <s v="Judge Alexander"/>
    <s v="Resurfacing"/>
    <s v="Boone Ridge Road"/>
    <s v="097 CR 2170"/>
    <n v="0.6"/>
    <n v="9"/>
    <n v="92528.52"/>
    <d v="2024-10-04T00:00:00"/>
    <m/>
    <m/>
    <m/>
    <m/>
    <m/>
    <m/>
    <m/>
  </r>
  <r>
    <n v="10"/>
    <x v="171"/>
    <s v="Perry County Fiscal Court"/>
    <s v="Judge Alexander"/>
    <s v="Resurfacing"/>
    <s v="Terrace View Drive"/>
    <s v="097-CR 1408"/>
    <n v="0.33"/>
    <n v="9"/>
    <n v="50894.71"/>
    <d v="2024-10-04T00:00:00"/>
    <m/>
    <m/>
    <m/>
    <m/>
    <m/>
    <m/>
    <m/>
  </r>
  <r>
    <n v="10"/>
    <x v="171"/>
    <s v="Perry County Fiscal Court"/>
    <s v="Judge Alexander"/>
    <s v="Resurfacing"/>
    <s v="Mary Oak Ridge "/>
    <s v="097 CR 1442"/>
    <n v="0.18"/>
    <n v="8"/>
    <n v="27755.439999999999"/>
    <d v="2024-10-04T00:00:00"/>
    <m/>
    <m/>
    <m/>
    <m/>
    <m/>
    <m/>
    <m/>
  </r>
  <r>
    <n v="10"/>
    <x v="171"/>
    <s v="Perry County Fiscal Court"/>
    <s v="Judge Alexander"/>
    <s v="Resurfacing"/>
    <s v="Barret School Road"/>
    <s v="097-CR1129"/>
    <n v="0.77"/>
    <n v="9"/>
    <n v="118394.64"/>
    <d v="2024-10-04T00:00:00"/>
    <m/>
    <m/>
    <m/>
    <m/>
    <m/>
    <m/>
    <m/>
  </r>
  <r>
    <n v="10"/>
    <x v="171"/>
    <s v="Perry County Fiscal Court"/>
    <s v="Judge Alexander"/>
    <s v="Resurfacing"/>
    <s v="Lewis Hollow Road"/>
    <s v="097 CR 1903"/>
    <n v="0.69"/>
    <n v="10"/>
    <n v="106084.86"/>
    <d v="2024-10-04T00:00:00"/>
    <m/>
    <m/>
    <m/>
    <m/>
    <m/>
    <m/>
    <m/>
  </r>
  <r>
    <n v="10"/>
    <x v="171"/>
    <s v="Perry County Fiscal Court"/>
    <s v="Judge Alexander"/>
    <s v="Resurfacing"/>
    <s v="Slick Ford Road"/>
    <s v="097-CR 1617"/>
    <n v="0.8"/>
    <n v="9"/>
    <n v="123684.73"/>
    <d v="2024-10-04T00:00:00"/>
    <m/>
    <m/>
    <m/>
    <m/>
    <m/>
    <m/>
    <m/>
  </r>
  <r>
    <n v="10"/>
    <x v="171"/>
    <s v="Perry County Fiscal Court"/>
    <s v="Judge Alexander"/>
    <s v="Resurfacing"/>
    <s v="Slab Town Hollow Road"/>
    <s v="097 CR 1226"/>
    <n v="0.77"/>
    <n v="9"/>
    <n v="118442.68"/>
    <d v="2024-10-04T00:00:00"/>
    <m/>
    <m/>
    <m/>
    <m/>
    <m/>
    <m/>
    <m/>
  </r>
  <r>
    <n v="10"/>
    <x v="171"/>
    <s v="Perry County Fiscal Court"/>
    <s v="Judge Alexander"/>
    <s v="Resurfacing"/>
    <s v="Bailey Drive"/>
    <s v="097-CR 1374"/>
    <n v="0.43"/>
    <n v="10"/>
    <n v="65795"/>
    <d v="2024-10-04T00:00:00"/>
    <m/>
    <m/>
    <m/>
    <m/>
    <m/>
    <m/>
    <m/>
  </r>
  <r>
    <n v="10"/>
    <x v="171"/>
    <s v="Perry County Fiscal Court"/>
    <s v="Judge Alexander"/>
    <s v="Resurfacing"/>
    <s v="Beech Branch Road"/>
    <s v="097 CR 1792"/>
    <n v="0.46"/>
    <n v="9"/>
    <n v="71194.36"/>
    <d v="2024-10-04T00:00:00"/>
    <m/>
    <m/>
    <m/>
    <m/>
    <m/>
    <m/>
    <m/>
  </r>
  <r>
    <n v="10"/>
    <x v="171"/>
    <s v="Perry County Fiscal Court"/>
    <s v="Judge Alexander"/>
    <s v="Resurfacing"/>
    <s v="Little Clabe Drive"/>
    <s v="097-CR 1334"/>
    <n v="0.4"/>
    <n v="9"/>
    <n v="61148.97"/>
    <d v="2024-10-04T00:00:00"/>
    <m/>
    <m/>
    <m/>
    <m/>
    <m/>
    <m/>
    <m/>
  </r>
  <r>
    <n v="10"/>
    <x v="171"/>
    <s v="Perry County Fiscal Court"/>
    <s v="Judge Alexander"/>
    <s v="Resurfacing"/>
    <s v="Rock Lick Branch Road"/>
    <s v="097 CR 1318"/>
    <n v="2.16"/>
    <n v="10"/>
    <n v="333854.74"/>
    <d v="2024-10-04T00:00:00"/>
    <m/>
    <m/>
    <m/>
    <m/>
    <m/>
    <m/>
    <m/>
  </r>
  <r>
    <n v="10"/>
    <x v="171"/>
    <s v="Perry County Fiscal Court"/>
    <s v="Judge Alexander"/>
    <s v="Resurfacing"/>
    <s v="Winter Way"/>
    <s v="097-CR 1862"/>
    <n v="0.69"/>
    <n v="9"/>
    <n v="106435.48"/>
    <d v="2024-10-04T00:00:00"/>
    <m/>
    <m/>
    <m/>
    <m/>
    <m/>
    <m/>
    <m/>
  </r>
  <r>
    <n v="10"/>
    <x v="171"/>
    <s v="Perry County Fiscal Court"/>
    <s v="Judge Alexander"/>
    <s v="Resurfacing"/>
    <s v="Mudlick Road"/>
    <s v="097 CR 1217"/>
    <n v="0.89"/>
    <n v="8"/>
    <n v="137287.81"/>
    <d v="2024-10-04T00:00:00"/>
    <m/>
    <m/>
    <m/>
    <m/>
    <m/>
    <m/>
    <m/>
  </r>
  <r>
    <n v="10"/>
    <x v="171"/>
    <s v="Perry County Fiscal Court"/>
    <s v="Judge Alexander"/>
    <s v="Resurfacing"/>
    <s v="Brandy Lane"/>
    <s v="097-CR 1368"/>
    <n v="0.55000000000000004"/>
    <n v="9"/>
    <n v="56173.11"/>
    <d v="2024-10-04T00:00:00"/>
    <m/>
    <m/>
    <m/>
    <m/>
    <m/>
    <m/>
    <m/>
  </r>
  <r>
    <n v="10"/>
    <x v="171"/>
    <s v="Perry County Fiscal Court"/>
    <s v="Judge Alexander"/>
    <s v="Resurfacing"/>
    <s v="Eversole Holow Road"/>
    <s v="097 CR 1264"/>
    <n v="0.77"/>
    <n v="8"/>
    <n v="118442.68"/>
    <d v="2024-10-04T00:00:00"/>
    <m/>
    <m/>
    <m/>
    <m/>
    <m/>
    <m/>
    <m/>
  </r>
  <r>
    <n v="10"/>
    <x v="171"/>
    <s v="Perry County Fiscal Court"/>
    <s v="Judge Alexander"/>
    <s v="Resurfacing"/>
    <s v="Sweden Fork Road"/>
    <s v="097-CR 35104"/>
    <n v="0.47"/>
    <n v="10"/>
    <n v="72484.87"/>
    <d v="2024-10-04T00:00:00"/>
    <m/>
    <m/>
    <m/>
    <m/>
    <m/>
    <m/>
    <m/>
  </r>
  <r>
    <n v="10"/>
    <x v="171"/>
    <s v="Perry County Fiscal Court"/>
    <s v="Judge Alexander"/>
    <s v="Resurfacing"/>
    <s v="Holliday Lane"/>
    <s v="097 CR 135204"/>
    <n v="0.22"/>
    <n v="9"/>
    <n v="33335.1"/>
    <d v="2024-10-04T00:00:00"/>
    <m/>
    <m/>
    <m/>
    <m/>
    <m/>
    <m/>
    <m/>
  </r>
  <r>
    <n v="10"/>
    <x v="171"/>
    <s v="Perry County Fiscal Court"/>
    <s v="Judge Alexander"/>
    <s v="Resurfacing"/>
    <s v="Jett Drive"/>
    <s v="097-CR 135404"/>
    <n v="0.24"/>
    <n v="9"/>
    <n v="37747.4"/>
    <d v="2024-10-04T00:00:00"/>
    <m/>
    <m/>
    <m/>
    <m/>
    <m/>
    <m/>
    <m/>
  </r>
  <r>
    <n v="10"/>
    <x v="171"/>
    <s v="Perry County Fiscal Court"/>
    <s v="Judge Alexander"/>
    <s v="Resurfacing"/>
    <s v="Keneva Road"/>
    <s v="097 CR 1345"/>
    <n v="0.54"/>
    <n v="9"/>
    <n v="83266.320000000007"/>
    <d v="2024-10-04T00:00:00"/>
    <m/>
    <m/>
    <m/>
    <m/>
    <m/>
    <m/>
    <m/>
  </r>
  <r>
    <n v="10"/>
    <x v="171"/>
    <s v="Perry County Fiscal Court"/>
    <s v="Judge Alexander"/>
    <s v="Resurfacing"/>
    <s v="Combs Hill Road"/>
    <s v="097-CR 2167"/>
    <n v="0.11"/>
    <n v="9"/>
    <n v="16945.43"/>
    <d v="2024-10-04T00:00:00"/>
    <m/>
    <m/>
    <m/>
    <m/>
    <m/>
    <m/>
    <m/>
  </r>
  <r>
    <n v="10"/>
    <x v="171"/>
    <s v="Perry County Fiscal Court"/>
    <s v="Judge Alexander"/>
    <s v="Resurfacing"/>
    <s v="White Pine Drive"/>
    <s v="097 CR 2168"/>
    <n v="0.9"/>
    <n v="9"/>
    <n v="13878.51"/>
    <d v="2024-10-04T00:00:00"/>
    <m/>
    <m/>
    <m/>
    <m/>
    <m/>
    <m/>
    <m/>
  </r>
  <r>
    <n v="10"/>
    <x v="171"/>
    <s v="Perry County Fiscal Court"/>
    <s v="Judge Alexander"/>
    <s v="Resurfacing"/>
    <s v="Ladder Branch"/>
    <s v="097-CR 1002"/>
    <n v="0.47"/>
    <n v="8"/>
    <n v="72514.740000000005"/>
    <d v="2024-10-04T00:00:00"/>
    <m/>
    <m/>
    <m/>
    <m/>
    <m/>
    <m/>
    <m/>
  </r>
  <r>
    <n v="10"/>
    <x v="171"/>
    <s v="Perry County Fiscal Court"/>
    <s v="Judge Alexander"/>
    <s v="Resurfacing"/>
    <s v="Elm Shoall Branch"/>
    <s v="097 CR 1001"/>
    <n v="0.5"/>
    <n v="9"/>
    <n v="77130.899999999994"/>
    <d v="2024-10-04T00:00:00"/>
    <m/>
    <m/>
    <m/>
    <m/>
    <m/>
    <m/>
    <m/>
  </r>
  <r>
    <n v="10"/>
    <x v="171"/>
    <s v="Perry County Fiscal Court"/>
    <s v="Judge Alexander"/>
    <s v="Resurfacing"/>
    <s v="Whitaker Fork "/>
    <s v="097-CR 1219"/>
    <n v="0.43"/>
    <n v="8"/>
    <n v="66320.89"/>
    <d v="2024-10-04T00:00:00"/>
    <m/>
    <m/>
    <m/>
    <m/>
    <m/>
    <m/>
    <m/>
  </r>
  <r>
    <n v="10"/>
    <x v="171"/>
    <s v="Perry County Fiscal Court"/>
    <s v="Judge Alexander"/>
    <s v="Resurfacing"/>
    <s v="Ray Lane"/>
    <s v="097 CR 1653"/>
    <n v="0.16"/>
    <n v="9"/>
    <n v="24687.96"/>
    <d v="2024-10-04T00:00:00"/>
    <m/>
    <m/>
    <m/>
    <m/>
    <m/>
    <m/>
    <m/>
  </r>
  <r>
    <n v="10"/>
    <x v="171"/>
    <s v="Perry County Fiscal Court"/>
    <s v="Judge Alexander"/>
    <s v="Resurfacing"/>
    <s v="Hominy Mill Road"/>
    <s v="097-CR 1012"/>
    <n v="0.62"/>
    <n v="9"/>
    <n v="95641.02"/>
    <d v="2024-10-04T00:00:00"/>
    <m/>
    <m/>
    <m/>
    <m/>
    <m/>
    <m/>
    <m/>
  </r>
  <r>
    <n v="10"/>
    <x v="171"/>
    <s v="Perry County Fiscal Court"/>
    <s v="Judge Alexander"/>
    <s v="Resurfacing"/>
    <s v="Log Branch Hollow Road"/>
    <s v="097 CR 1458"/>
    <n v="0.17"/>
    <n v="9"/>
    <n v="115306.8"/>
    <d v="2024-10-04T00:00:00"/>
    <m/>
    <m/>
    <m/>
    <m/>
    <m/>
    <m/>
    <m/>
  </r>
  <r>
    <n v="10"/>
    <x v="171"/>
    <s v="Perry County Fiscal Court"/>
    <s v="Judge Alexander"/>
    <s v="Resurfacing"/>
    <s v="Hershall Stacy Road"/>
    <s v="097-CR 1458"/>
    <n v="0.14000000000000001"/>
    <n v="10"/>
    <n v="21591.46"/>
    <d v="2024-10-04T00:00:00"/>
    <m/>
    <m/>
    <m/>
    <m/>
    <m/>
    <m/>
    <m/>
  </r>
  <r>
    <n v="10"/>
    <x v="171"/>
    <s v="Perry County Fiscal Court"/>
    <s v="Judge Alexander"/>
    <s v="Resurfacing"/>
    <s v="Mordust Run Road"/>
    <s v="097 CR 1688"/>
    <n v="0.16"/>
    <n v="8"/>
    <n v="24687.9"/>
    <d v="2024-10-04T00:00:00"/>
    <m/>
    <m/>
    <m/>
    <m/>
    <m/>
    <m/>
    <m/>
  </r>
  <r>
    <n v="10"/>
    <x v="171"/>
    <s v="Perry County Fiscal Court"/>
    <s v="Judge Alexander"/>
    <s v="Resurfacing"/>
    <s v="Lick Branch Road"/>
    <s v="097-CR 1235"/>
    <n v="1.3"/>
    <n v="9"/>
    <n v="200862.37"/>
    <d v="2024-10-04T00:00:00"/>
    <m/>
    <m/>
    <m/>
    <m/>
    <m/>
    <m/>
    <m/>
  </r>
  <r>
    <n v="10"/>
    <x v="171"/>
    <s v="Perry County Fiscal Court"/>
    <s v="Judge Alexander"/>
    <s v="Resurfacing"/>
    <s v="Robert Beshear Road"/>
    <s v="097 CR 1615"/>
    <n v="0.56999999999999995"/>
    <n v="10"/>
    <n v="88525.24"/>
    <d v="2024-10-04T00:00:00"/>
    <m/>
    <m/>
    <m/>
    <m/>
    <m/>
    <m/>
    <m/>
  </r>
  <r>
    <n v="10"/>
    <x v="171"/>
    <s v="Perry County Fiscal Court"/>
    <s v="Judge Alexander"/>
    <s v="Resurfacing"/>
    <s v="Kenley Lane "/>
    <s v="097-CR 1583"/>
    <n v="0.38"/>
    <n v="8"/>
    <n v="58754.53"/>
    <d v="2024-10-04T00:00:00"/>
    <m/>
    <m/>
    <m/>
    <m/>
    <m/>
    <m/>
    <m/>
  </r>
  <r>
    <n v="10"/>
    <x v="171"/>
    <s v="Perry County Fiscal Court"/>
    <s v="Judge Alexander"/>
    <s v="Resurfacing"/>
    <s v="Cambells Branch Rd"/>
    <s v="097 CR 100921"/>
    <n v="1.3"/>
    <n v="9"/>
    <n v="159585.66"/>
    <d v="2024-10-04T00:00:00"/>
    <n v="7488638.6500000004"/>
    <m/>
    <m/>
    <n v="7983210.1800000006"/>
    <n v="0"/>
    <n v="7488638.6500000004"/>
    <m/>
  </r>
  <r>
    <n v="10"/>
    <x v="172"/>
    <m/>
    <m/>
    <m/>
    <m/>
    <m/>
    <m/>
    <m/>
    <m/>
    <m/>
    <m/>
    <n v="1083018"/>
    <m/>
    <m/>
    <m/>
    <m/>
    <m/>
  </r>
  <r>
    <n v="10"/>
    <x v="173"/>
    <s v="City of Stanton"/>
    <s v="Mayor Means"/>
    <s v="Resurfacing"/>
    <s v="Strode Street"/>
    <s v="CS 1045"/>
    <n v="8.7999999999999995E-2"/>
    <n v="9"/>
    <n v="8336"/>
    <d v="2024-10-14T00:00:00"/>
    <m/>
    <m/>
    <m/>
    <m/>
    <m/>
    <m/>
    <m/>
  </r>
  <r>
    <n v="10"/>
    <x v="173"/>
    <s v="City of Stanton"/>
    <s v="Mayor Means"/>
    <s v="Resurfacing"/>
    <s v="Strange Street"/>
    <s v="CS 107"/>
    <n v="0.16300000000000001"/>
    <n v="9"/>
    <n v="29182"/>
    <d v="2024-10-14T00:00:00"/>
    <n v="37518"/>
    <m/>
    <m/>
    <n v="65872"/>
    <n v="0"/>
    <n v="37518"/>
    <m/>
  </r>
  <r>
    <n v="10"/>
    <x v="173"/>
    <s v="Powell County Fiscal Court"/>
    <s v="Judge Barnes"/>
    <s v="Resurfacing"/>
    <s v="Lone Oak Road"/>
    <s v="CR 1223"/>
    <n v="1"/>
    <n v="9"/>
    <n v="165500"/>
    <d v="2024-10-10T00:00:00"/>
    <m/>
    <m/>
    <m/>
    <m/>
    <m/>
    <m/>
    <m/>
  </r>
  <r>
    <n v="10"/>
    <x v="173"/>
    <s v="Powell County Fiscal Court"/>
    <s v="Judge Barnes"/>
    <s v="Resurfacing"/>
    <s v="Barker Branch Road"/>
    <s v="CR1110"/>
    <n v="1.869"/>
    <n v="9"/>
    <n v="317000"/>
    <d v="2024-10-10T00:00:00"/>
    <m/>
    <m/>
    <m/>
    <m/>
    <m/>
    <m/>
    <m/>
  </r>
  <r>
    <n v="10"/>
    <x v="173"/>
    <s v="Powell County Fiscal Court"/>
    <s v="Judge Barnes"/>
    <s v="Resurfacing"/>
    <s v="Rose Lane"/>
    <s v="CR 1249"/>
    <n v="0.2"/>
    <n v="10"/>
    <n v="30200"/>
    <d v="2024-10-10T00:00:00"/>
    <m/>
    <m/>
    <m/>
    <m/>
    <m/>
    <m/>
    <m/>
  </r>
  <r>
    <n v="10"/>
    <x v="173"/>
    <s v="Powell County Fiscal Court"/>
    <s v="Judge Barnes"/>
    <s v="Resurfacing"/>
    <s v="Old Winchester Road"/>
    <s v="CR 1307"/>
    <n v="0.70299999999999996"/>
    <n v="10"/>
    <n v="106000"/>
    <d v="2024-10-10T00:00:00"/>
    <m/>
    <m/>
    <m/>
    <m/>
    <m/>
    <m/>
    <m/>
  </r>
  <r>
    <n v="10"/>
    <x v="173"/>
    <s v="Powell County Fiscal Court"/>
    <s v="Judge Barnes"/>
    <s v="Resurfacing"/>
    <s v="Copperrass Creek Rd"/>
    <s v="CR 1306"/>
    <n v="1"/>
    <n v="10"/>
    <n v="152000"/>
    <d v="2024-10-10T00:00:00"/>
    <m/>
    <m/>
    <m/>
    <m/>
    <m/>
    <m/>
    <m/>
  </r>
  <r>
    <n v="10"/>
    <x v="173"/>
    <s v="Powell County Fiscal Court"/>
    <s v="Judge Barnes"/>
    <s v="Resurfacing"/>
    <s v="Oak Ridge Drive"/>
    <s v="CR 1202C"/>
    <n v="0.46"/>
    <n v="9"/>
    <n v="77500"/>
    <d v="2024-10-10T00:00:00"/>
    <m/>
    <m/>
    <m/>
    <m/>
    <m/>
    <m/>
    <m/>
  </r>
  <r>
    <n v="10"/>
    <x v="173"/>
    <s v="Powell County Fiscal Court"/>
    <s v="Judge Barnes"/>
    <s v="Resurfacing"/>
    <s v="Silver Maple Lane"/>
    <s v="CR 1202D"/>
    <n v="0.23899999999999999"/>
    <n v="10"/>
    <n v="32100"/>
    <d v="2024-10-10T00:00:00"/>
    <m/>
    <m/>
    <m/>
    <m/>
    <m/>
    <m/>
    <m/>
  </r>
  <r>
    <n v="10"/>
    <x v="173"/>
    <s v="Powell County Fiscal Court"/>
    <s v="Judge Barnes"/>
    <s v="Resurfacing"/>
    <s v="Wold Cherry Lane"/>
    <s v="CR 1202 G"/>
    <n v="0.25700000000000001"/>
    <n v="9"/>
    <n v="32500"/>
    <d v="2024-10-10T00:00:00"/>
    <m/>
    <m/>
    <m/>
    <m/>
    <m/>
    <m/>
    <m/>
  </r>
  <r>
    <n v="10"/>
    <x v="173"/>
    <s v="Powell County Fiscal Court"/>
    <s v="Judge Barnes"/>
    <s v="Resurfacing"/>
    <s v="Star Gap Rd"/>
    <s v="CR 1010"/>
    <n v="0.872"/>
    <n v="9"/>
    <n v="132700"/>
    <d v="2024-10-10T00:00:00"/>
    <n v="1045500"/>
    <m/>
    <m/>
    <n v="1088000"/>
    <n v="0"/>
    <n v="1045500"/>
    <m/>
  </r>
  <r>
    <n v="10"/>
    <x v="174"/>
    <m/>
    <m/>
    <m/>
    <m/>
    <m/>
    <m/>
    <m/>
    <m/>
    <m/>
    <m/>
    <n v="301320"/>
    <m/>
    <m/>
    <m/>
    <m/>
    <m/>
  </r>
  <r>
    <n v="10"/>
    <x v="174"/>
    <s v="Wolfe County Fiscal Court"/>
    <s v="Judge Banks"/>
    <s v="Resurfacing"/>
    <s v="Cable Ridge Road"/>
    <s v="CR 1288"/>
    <n v="0.185"/>
    <n v="10"/>
    <n v="17739"/>
    <d v="2024-10-08T00:00:00"/>
    <m/>
    <m/>
    <m/>
    <m/>
    <m/>
    <m/>
    <m/>
  </r>
  <r>
    <n v="10"/>
    <x v="174"/>
    <s v="Wolfe County Fiscal Court"/>
    <s v="Judge Banks"/>
    <s v="Resurfacing"/>
    <s v="Bear Branch Road"/>
    <s v="CR 1331"/>
    <n v="0.40500000000000003"/>
    <n v="8"/>
    <n v="53460"/>
    <d v="2024-10-08T00:00:00"/>
    <m/>
    <m/>
    <m/>
    <m/>
    <m/>
    <m/>
    <m/>
  </r>
  <r>
    <n v="10"/>
    <x v="174"/>
    <s v="Wolfe County Fiscal Court"/>
    <s v="Judge Banks"/>
    <s v="Resurfacing"/>
    <s v="Little Bloody Creek Rd."/>
    <s v="CR 1212"/>
    <n v="1.554"/>
    <n v="8"/>
    <n v="186381"/>
    <d v="2024-10-08T00:00:00"/>
    <m/>
    <m/>
    <m/>
    <m/>
    <m/>
    <m/>
    <m/>
  </r>
  <r>
    <n v="10"/>
    <x v="174"/>
    <s v="Wolfe County Fiscal Court"/>
    <s v="Judge Banks"/>
    <s v="Resurfacing"/>
    <s v="Smokey Branch Road"/>
    <s v="CR 1204"/>
    <n v="0.47399999999999998"/>
    <n v="10"/>
    <n v="43740"/>
    <d v="2024-10-08T00:00:00"/>
    <n v="301320"/>
    <m/>
    <m/>
    <n v="301320"/>
    <n v="0"/>
    <n v="301320"/>
    <m/>
  </r>
  <r>
    <n v="11"/>
    <x v="175"/>
    <m/>
    <m/>
    <m/>
    <m/>
    <m/>
    <m/>
    <m/>
    <m/>
    <m/>
    <m/>
    <m/>
    <n v="5387188.96"/>
    <m/>
    <m/>
    <m/>
    <m/>
  </r>
  <r>
    <n v="11"/>
    <x v="176"/>
    <m/>
    <m/>
    <m/>
    <m/>
    <m/>
    <m/>
    <m/>
    <m/>
    <m/>
    <m/>
    <n v="720388"/>
    <m/>
    <m/>
    <m/>
    <m/>
    <m/>
  </r>
  <r>
    <n v="11"/>
    <x v="176"/>
    <s v="Bell County Fiscal Court"/>
    <s v="Judge Brock"/>
    <s v="Resurfacing"/>
    <s v="Hurst Mountain Road"/>
    <s v="CR 1111P"/>
    <n v="0.128"/>
    <n v="8"/>
    <n v="6900"/>
    <d v="2024-10-14T00:00:00"/>
    <m/>
    <m/>
    <m/>
    <m/>
    <m/>
    <m/>
    <m/>
  </r>
  <r>
    <n v="11"/>
    <x v="176"/>
    <s v="Bell County Fiscal Court"/>
    <s v="Judge Brock"/>
    <s v="Resurfacing"/>
    <s v="Little Gap Hill Road"/>
    <s v="CR 1183"/>
    <n v="0.12"/>
    <n v="10"/>
    <n v="5934"/>
    <d v="2024-10-14T00:00:00"/>
    <m/>
    <m/>
    <m/>
    <m/>
    <m/>
    <m/>
    <m/>
  </r>
  <r>
    <n v="11"/>
    <x v="176"/>
    <s v="Bell County Fiscal Court"/>
    <s v="Judge Brock"/>
    <s v="Resurfacing"/>
    <s v="Sam Low Branch Rd."/>
    <s v="CR 1115"/>
    <n v="0.16900000000000001"/>
    <n v="10"/>
    <n v="9108"/>
    <d v="2024-10-14T00:00:00"/>
    <m/>
    <m/>
    <m/>
    <m/>
    <m/>
    <m/>
    <m/>
  </r>
  <r>
    <n v="11"/>
    <x v="176"/>
    <s v="Bell County Fiscal Court"/>
    <s v="Judge Brock"/>
    <s v="Resurfacing"/>
    <s v="McGeorge Left Spur"/>
    <s v="CR 1188"/>
    <n v="8.4000000000000005E-2"/>
    <n v="10"/>
    <n v="4140"/>
    <d v="2024-10-14T00:00:00"/>
    <m/>
    <m/>
    <m/>
    <m/>
    <m/>
    <m/>
    <m/>
  </r>
  <r>
    <n v="11"/>
    <x v="176"/>
    <s v="Bell County Fiscal Court"/>
    <s v="Judge Brock"/>
    <s v="Resurfacing"/>
    <s v="McGeorge Drive"/>
    <s v="CR 1187"/>
    <n v="0.1"/>
    <n v="9"/>
    <n v="5428"/>
    <d v="2024-10-14T00:00:00"/>
    <m/>
    <m/>
    <m/>
    <m/>
    <m/>
    <m/>
    <m/>
  </r>
  <r>
    <n v="11"/>
    <x v="176"/>
    <s v="Bell County Fiscal Court"/>
    <s v="Judge Brock"/>
    <s v="Resurfacing"/>
    <s v="Williams Branch Middle Fork Rd."/>
    <s v="CR 1110"/>
    <n v="0.51"/>
    <n v="9"/>
    <n v="32108"/>
    <d v="2024-10-14T00:00:00"/>
    <m/>
    <m/>
    <m/>
    <m/>
    <m/>
    <m/>
    <m/>
  </r>
  <r>
    <n v="11"/>
    <x v="176"/>
    <s v="Bell County Fiscal Court"/>
    <s v="Judge Brock"/>
    <s v="Resurfacing"/>
    <s v="Blackmount School Road"/>
    <s v="CR 1021P"/>
    <n v="0.25"/>
    <n v="8"/>
    <n v="13524"/>
    <d v="2024-10-14T00:00:00"/>
    <m/>
    <m/>
    <m/>
    <m/>
    <m/>
    <m/>
    <m/>
  </r>
  <r>
    <n v="11"/>
    <x v="176"/>
    <s v="Bell County Fiscal Court"/>
    <s v="Judge Brock"/>
    <s v="Resurfacing"/>
    <s v="Hall Hallow Road"/>
    <s v="CR 1021S"/>
    <n v="0.1"/>
    <n v="8"/>
    <n v="5428"/>
    <d v="2024-10-14T00:00:00"/>
    <m/>
    <m/>
    <m/>
    <m/>
    <m/>
    <m/>
    <m/>
  </r>
  <r>
    <n v="11"/>
    <x v="176"/>
    <s v="Bell County Fiscal Court"/>
    <s v="Judge Brock"/>
    <s v="Resurfacing"/>
    <s v="Tackett Hill Cemetery Rd."/>
    <s v="CR 1021X"/>
    <n v="0.17"/>
    <n v="10"/>
    <n v="10672"/>
    <d v="2024-10-14T00:00:00"/>
    <m/>
    <m/>
    <m/>
    <m/>
    <m/>
    <m/>
    <m/>
  </r>
  <r>
    <n v="11"/>
    <x v="176"/>
    <s v="Bell County Fiscal Court"/>
    <s v="Judge Brock"/>
    <s v="Resurfacing"/>
    <s v="Cubbage Left Road"/>
    <s v="CR 1198"/>
    <n v="0.219"/>
    <n v="10"/>
    <n v="8832"/>
    <d v="2024-10-14T00:00:00"/>
    <m/>
    <m/>
    <m/>
    <m/>
    <m/>
    <m/>
    <m/>
  </r>
  <r>
    <n v="11"/>
    <x v="176"/>
    <s v="Bell County Fiscal Court"/>
    <s v="Judge Brock"/>
    <s v="Resurfacing"/>
    <s v="David Miracle Road"/>
    <s v="CR 1194"/>
    <n v="0.14000000000000001"/>
    <n v="9"/>
    <n v="7544"/>
    <d v="2024-10-14T00:00:00"/>
    <m/>
    <m/>
    <m/>
    <m/>
    <m/>
    <m/>
    <m/>
  </r>
  <r>
    <n v="11"/>
    <x v="176"/>
    <s v="Bell County Fiscal Court"/>
    <s v="Judge Brock"/>
    <s v="Resurfacing"/>
    <s v="Hensley Settlement Road"/>
    <s v="CR 1127"/>
    <n v="0.28599999999999998"/>
    <n v="9"/>
    <n v="15364"/>
    <d v="2024-10-14T00:00:00"/>
    <m/>
    <m/>
    <m/>
    <m/>
    <m/>
    <m/>
    <m/>
  </r>
  <r>
    <n v="11"/>
    <x v="176"/>
    <s v="Bell County Fiscal Court"/>
    <s v="Judge Brock"/>
    <s v="Resurfacing"/>
    <s v="Hensley Settlement Road #2"/>
    <s v="CR 1127"/>
    <n v="0.15"/>
    <n v="9"/>
    <n v="5428"/>
    <d v="2024-10-14T00:00:00"/>
    <m/>
    <m/>
    <m/>
    <m/>
    <m/>
    <m/>
    <m/>
  </r>
  <r>
    <n v="11"/>
    <x v="176"/>
    <s v="Bell County Fiscal Court"/>
    <s v="Judge Brock"/>
    <s v="Resurfacing"/>
    <s v="Hensley Settlement Road #3"/>
    <s v="CR 1021P"/>
    <n v="0.14000000000000001"/>
    <n v="10"/>
    <n v="7544"/>
    <d v="2024-10-14T00:00:00"/>
    <m/>
    <m/>
    <m/>
    <m/>
    <m/>
    <m/>
    <m/>
  </r>
  <r>
    <n v="11"/>
    <x v="176"/>
    <s v="Bell County Fiscal Court"/>
    <s v="Judge Brock"/>
    <s v="Resurfacing"/>
    <s v="Hurst Hollow Road"/>
    <s v="CR 1132"/>
    <n v="0.12"/>
    <n v="8"/>
    <n v="5980"/>
    <d v="2024-10-14T00:00:00"/>
    <m/>
    <m/>
    <m/>
    <m/>
    <m/>
    <m/>
    <m/>
  </r>
  <r>
    <n v="11"/>
    <x v="176"/>
    <s v="Bell County Fiscal Court"/>
    <s v="Judge Brock"/>
    <s v="Resurfacing"/>
    <s v="Nance Durham Road"/>
    <s v="CR 1172"/>
    <n v="0.10199999999999999"/>
    <n v="8"/>
    <n v="5060"/>
    <d v="2024-10-14T00:00:00"/>
    <m/>
    <m/>
    <m/>
    <m/>
    <m/>
    <m/>
    <m/>
  </r>
  <r>
    <n v="11"/>
    <x v="176"/>
    <s v="Bell County Fiscal Court"/>
    <s v="Judge Brock"/>
    <s v="Resurfacing"/>
    <s v="Wagon Hollow Road"/>
    <s v="CR 1171"/>
    <n v="0.15"/>
    <n v="9"/>
    <n v="7452"/>
    <d v="2024-10-14T00:00:00"/>
    <m/>
    <m/>
    <m/>
    <m/>
    <m/>
    <m/>
    <m/>
  </r>
  <r>
    <n v="11"/>
    <x v="176"/>
    <s v="Bell County Fiscal Court"/>
    <s v="Judge Brock"/>
    <s v="Resurfacing"/>
    <s v="Lawson Midway Road"/>
    <s v="CR 1156"/>
    <n v="0.2"/>
    <n v="10"/>
    <n v="10764"/>
    <d v="2024-10-14T00:00:00"/>
    <m/>
    <m/>
    <m/>
    <m/>
    <m/>
    <m/>
    <m/>
  </r>
  <r>
    <n v="11"/>
    <x v="176"/>
    <s v="Bell County Fiscal Court"/>
    <s v="Judge Brock"/>
    <s v="Resurfacing"/>
    <s v="Carl Givens Road"/>
    <s v="CR 1145L"/>
    <n v="8.8999999999999996E-2"/>
    <n v="8"/>
    <n v="4416"/>
    <d v="2024-10-14T00:00:00"/>
    <m/>
    <m/>
    <m/>
    <m/>
    <m/>
    <m/>
    <m/>
  </r>
  <r>
    <n v="11"/>
    <x v="176"/>
    <s v="Bell County Fiscal Court"/>
    <s v="Judge Brock"/>
    <s v="Resurfacing"/>
    <s v="Charlie Green Lane"/>
    <s v="CR 1154"/>
    <n v="0.66"/>
    <n v="10"/>
    <n v="3312"/>
    <d v="2024-10-14T00:00:00"/>
    <m/>
    <m/>
    <m/>
    <m/>
    <m/>
    <m/>
    <m/>
  </r>
  <r>
    <n v="11"/>
    <x v="176"/>
    <s v="Bell County Fiscal Court"/>
    <s v="Judge Brock"/>
    <s v="Resurfacing"/>
    <s v="Phipps Elliott Mountain road"/>
    <s v="CR 1149A"/>
    <n v="0.109"/>
    <n v="9"/>
    <n v="6900"/>
    <d v="2024-10-14T00:00:00"/>
    <m/>
    <m/>
    <m/>
    <m/>
    <m/>
    <m/>
    <m/>
  </r>
  <r>
    <n v="11"/>
    <x v="176"/>
    <s v="Bell County Fiscal Court"/>
    <s v="Judge Brock"/>
    <s v="Resurfacing"/>
    <s v="Honeycutt Road"/>
    <s v="CR 1103A7"/>
    <n v="0.219"/>
    <n v="9"/>
    <n v="11776"/>
    <d v="2024-10-14T00:00:00"/>
    <m/>
    <m/>
    <m/>
    <m/>
    <m/>
    <m/>
    <m/>
  </r>
  <r>
    <n v="11"/>
    <x v="176"/>
    <s v="Bell County Fiscal Court"/>
    <s v="Judge Brock"/>
    <s v="Resurfacing"/>
    <s v="Laurel Lakes Road"/>
    <s v="CR 1103X"/>
    <n v="0.17799999999999999"/>
    <n v="8"/>
    <n v="8740"/>
    <d v="2024-10-14T00:00:00"/>
    <m/>
    <m/>
    <m/>
    <m/>
    <m/>
    <m/>
    <m/>
  </r>
  <r>
    <n v="11"/>
    <x v="176"/>
    <s v="Bell County Fiscal Court"/>
    <s v="Judge Brock"/>
    <s v="Resurfacing"/>
    <s v="Johnny Jackson Lane"/>
    <s v="CR 1301N"/>
    <n v="0.107"/>
    <n v="9"/>
    <n v="5796"/>
    <d v="2024-10-14T00:00:00"/>
    <m/>
    <m/>
    <m/>
    <m/>
    <m/>
    <m/>
    <m/>
  </r>
  <r>
    <n v="11"/>
    <x v="176"/>
    <s v="Bell County Fiscal Court"/>
    <s v="Judge Brock"/>
    <s v="Resurfacing"/>
    <s v="Ford Lawson Road"/>
    <s v="CR 1301B"/>
    <n v="0.35"/>
    <n v="9"/>
    <n v="18860"/>
    <d v="2024-10-14T00:00:00"/>
    <m/>
    <m/>
    <m/>
    <m/>
    <m/>
    <m/>
    <m/>
  </r>
  <r>
    <n v="11"/>
    <x v="176"/>
    <s v="Bell County Fiscal Court"/>
    <s v="Judge Brock"/>
    <s v="Resurfacing"/>
    <s v="Jackson Road"/>
    <s v="CR 1301D"/>
    <n v="0.12"/>
    <n v="8"/>
    <n v="6486"/>
    <d v="2024-10-14T00:00:00"/>
    <m/>
    <m/>
    <m/>
    <m/>
    <m/>
    <m/>
    <m/>
  </r>
  <r>
    <n v="11"/>
    <x v="176"/>
    <s v="Bell County Fiscal Court"/>
    <s v="Judge Brock"/>
    <s v="Resurfacing"/>
    <s v="Troy Mason Road"/>
    <s v="CR 1240 A2"/>
    <n v="0.372"/>
    <n v="10"/>
    <n v="18400"/>
    <d v="2024-10-14T00:00:00"/>
    <m/>
    <m/>
    <m/>
    <m/>
    <m/>
    <m/>
    <m/>
  </r>
  <r>
    <n v="11"/>
    <x v="176"/>
    <s v="Bell County Fiscal Court"/>
    <s v="Judge Brock"/>
    <s v="Resurfacing"/>
    <s v="Fusion Hollow Road"/>
    <s v="CR 1203"/>
    <n v="1.218"/>
    <n v="10"/>
    <n v="54740"/>
    <d v="2024-10-14T00:00:00"/>
    <m/>
    <m/>
    <m/>
    <m/>
    <m/>
    <m/>
    <m/>
  </r>
  <r>
    <n v="11"/>
    <x v="176"/>
    <s v="Bell County Fiscal Court"/>
    <s v="Judge Brock"/>
    <s v="Resurfacing"/>
    <s v="Gobblers Knob"/>
    <s v="CR 1707"/>
    <n v="0.187"/>
    <n v="9"/>
    <n v="8372"/>
    <d v="2024-10-14T00:00:00"/>
    <m/>
    <m/>
    <m/>
    <m/>
    <m/>
    <m/>
    <m/>
  </r>
  <r>
    <n v="11"/>
    <x v="176"/>
    <s v="Bell County Fiscal Court"/>
    <s v="Judge Brock"/>
    <s v="Resurfacing"/>
    <s v="Knuckles Lane"/>
    <s v="CR 1709"/>
    <n v="0.32300000000000001"/>
    <n v="10"/>
    <n v="14536"/>
    <d v="2024-10-14T00:00:00"/>
    <m/>
    <m/>
    <m/>
    <m/>
    <m/>
    <m/>
    <m/>
  </r>
  <r>
    <n v="11"/>
    <x v="176"/>
    <s v="Bell County Fiscal Court"/>
    <s v="Judge Brock"/>
    <s v="Resurfacing"/>
    <s v="Cotton Centers Rd."/>
    <s v="CR 1399"/>
    <n v="2.5999999999999999E-2"/>
    <n v="9"/>
    <n v="1196"/>
    <d v="2024-10-14T00:00:00"/>
    <m/>
    <m/>
    <m/>
    <m/>
    <m/>
    <m/>
    <m/>
  </r>
  <r>
    <n v="11"/>
    <x v="176"/>
    <s v="Bell County Fiscal Court"/>
    <s v="Judge Brock"/>
    <s v="Resurfacing"/>
    <s v="Gregory Hill Rd."/>
    <s v="CR 1204L"/>
    <n v="0.17899999999999999"/>
    <n v="9"/>
    <n v="3096"/>
    <d v="2024-10-14T00:00:00"/>
    <m/>
    <m/>
    <m/>
    <m/>
    <m/>
    <m/>
    <m/>
  </r>
  <r>
    <n v="11"/>
    <x v="176"/>
    <s v="Bell County Fiscal Court"/>
    <s v="Judge Brock"/>
    <s v="Resurfacing"/>
    <s v="Hammontree Heights"/>
    <s v="CR 1535"/>
    <n v="0.114"/>
    <n v="10"/>
    <n v="5152"/>
    <d v="2024-10-14T00:00:00"/>
    <m/>
    <m/>
    <m/>
    <m/>
    <m/>
    <m/>
    <m/>
  </r>
  <r>
    <n v="11"/>
    <x v="176"/>
    <s v="Bell County Fiscal Court"/>
    <s v="Judge Brock"/>
    <s v="Resurfacing"/>
    <s v="Castleford Way"/>
    <s v="CR 1205D"/>
    <n v="0.20799999999999999"/>
    <n v="9"/>
    <n v="16836"/>
    <d v="2024-10-14T00:00:00"/>
    <m/>
    <m/>
    <m/>
    <m/>
    <m/>
    <m/>
    <m/>
  </r>
  <r>
    <n v="11"/>
    <x v="176"/>
    <s v="Bell County Fiscal Court"/>
    <s v="Judge Brock"/>
    <s v="Resurfacing"/>
    <s v="Sunny Lane Hill"/>
    <s v="CR 1200M"/>
    <n v="7.4999999999999997E-2"/>
    <n v="8"/>
    <n v="3036"/>
    <d v="2024-10-14T00:00:00"/>
    <m/>
    <m/>
    <m/>
    <m/>
    <m/>
    <m/>
    <m/>
  </r>
  <r>
    <n v="11"/>
    <x v="176"/>
    <s v="Bell County Fiscal Court"/>
    <s v="Judge Brock"/>
    <s v="Resurfacing"/>
    <s v="Happy Hollow Road"/>
    <s v="CR 1200A"/>
    <n v="0.23799999999999999"/>
    <n v="9"/>
    <n v="10764"/>
    <d v="2024-10-14T00:00:00"/>
    <m/>
    <m/>
    <m/>
    <m/>
    <m/>
    <m/>
    <m/>
  </r>
  <r>
    <n v="11"/>
    <x v="176"/>
    <s v="Bell County Fiscal Court"/>
    <s v="Judge Brock"/>
    <s v="Resurfacing"/>
    <s v="Orr Hill Road"/>
    <s v="CR 1265"/>
    <n v="5.6000000000000001E-2"/>
    <n v="8"/>
    <n v="2576"/>
    <d v="2024-10-14T00:00:00"/>
    <m/>
    <m/>
    <m/>
    <m/>
    <m/>
    <m/>
    <m/>
  </r>
  <r>
    <n v="11"/>
    <x v="176"/>
    <s v="Bell County Fiscal Court"/>
    <s v="Judge Brock"/>
    <s v="Resurfacing"/>
    <s v="Sunny Lane #2"/>
    <s v="CR 1200N"/>
    <n v="0.129"/>
    <n v="8"/>
    <n v="5796"/>
    <d v="2024-10-14T00:00:00"/>
    <m/>
    <m/>
    <m/>
    <m/>
    <m/>
    <m/>
    <m/>
  </r>
  <r>
    <n v="11"/>
    <x v="176"/>
    <s v="Bell County Fiscal Court"/>
    <s v="Judge Brock"/>
    <s v="Resurfacing"/>
    <s v="Old Buckeye School Road"/>
    <s v="CR 1291"/>
    <n v="0.19800000000000001"/>
    <n v="8"/>
    <n v="9752"/>
    <d v="2024-10-14T00:00:00"/>
    <m/>
    <m/>
    <m/>
    <m/>
    <m/>
    <m/>
    <m/>
  </r>
  <r>
    <n v="11"/>
    <x v="176"/>
    <s v="Bell County Fiscal Court"/>
    <s v="Judge Brock"/>
    <s v="Resurfacing"/>
    <s v="To The End Road"/>
    <s v="CR 1204A"/>
    <n v="0.64700000000000002"/>
    <n v="10"/>
    <n v="29072"/>
    <d v="2024-10-14T00:00:00"/>
    <m/>
    <m/>
    <m/>
    <m/>
    <m/>
    <m/>
    <m/>
  </r>
  <r>
    <n v="11"/>
    <x v="176"/>
    <s v="Bell County Fiscal Court"/>
    <s v="Judge Brock"/>
    <s v="Resurfacing"/>
    <s v="Freddie Baker Road"/>
    <s v="CR 1204D"/>
    <n v="0.13"/>
    <n v="8"/>
    <n v="5796"/>
    <d v="2024-10-14T00:00:00"/>
    <m/>
    <m/>
    <m/>
    <m/>
    <m/>
    <m/>
    <m/>
  </r>
  <r>
    <n v="11"/>
    <x v="176"/>
    <s v="Bell County Fiscal Court"/>
    <s v="Judge Brock"/>
    <s v="Resurfacing"/>
    <s v="Simms Fork Road"/>
    <s v="CR 1042"/>
    <n v="1.9"/>
    <n v="9"/>
    <n v="128156"/>
    <d v="2024-10-14T00:00:00"/>
    <m/>
    <m/>
    <m/>
    <m/>
    <m/>
    <m/>
    <m/>
  </r>
  <r>
    <n v="11"/>
    <x v="176"/>
    <s v="Bell County Fiscal Court"/>
    <s v="Judge Brock"/>
    <s v="Resurfacing"/>
    <s v="Bradfordtown Road"/>
    <s v="CR 1311"/>
    <n v="0.5"/>
    <n v="9"/>
    <n v="2760"/>
    <d v="2024-10-14T00:00:00"/>
    <m/>
    <m/>
    <m/>
    <m/>
    <m/>
    <m/>
    <m/>
  </r>
  <r>
    <n v="11"/>
    <x v="176"/>
    <s v="Bell County Fiscal Court"/>
    <s v="Judge Brock"/>
    <s v="Resurfacing"/>
    <s v="Walnut Lane"/>
    <s v="CR 1059"/>
    <n v="0.09"/>
    <n v="8"/>
    <n v="3680"/>
    <d v="2024-10-14T00:00:00"/>
    <m/>
    <m/>
    <m/>
    <m/>
    <m/>
    <m/>
    <m/>
  </r>
  <r>
    <n v="11"/>
    <x v="176"/>
    <s v="Bell County Fiscal Court"/>
    <s v="Judge Brock"/>
    <s v="Resurfacing"/>
    <s v="Blanton Branch Road"/>
    <s v="CR 1365"/>
    <n v="0.4"/>
    <n v="10"/>
    <n v="18032"/>
    <d v="2024-10-14T00:00:00"/>
    <m/>
    <m/>
    <m/>
    <m/>
    <m/>
    <m/>
    <m/>
  </r>
  <r>
    <n v="11"/>
    <x v="176"/>
    <s v="Bell County Fiscal Court"/>
    <s v="Judge Brock"/>
    <s v="Resurfacing"/>
    <s v="Jerome Caldwell Road"/>
    <s v="CR 1205E"/>
    <n v="0.14000000000000001"/>
    <n v="8"/>
    <n v="6348"/>
    <d v="2024-10-14T00:00:00"/>
    <m/>
    <m/>
    <m/>
    <m/>
    <m/>
    <m/>
    <m/>
  </r>
  <r>
    <n v="11"/>
    <x v="176"/>
    <s v="Bell County Fiscal Court"/>
    <s v="Judge Brock"/>
    <s v="Resurfacing"/>
    <s v="Tacky Hill Road"/>
    <s v="CR 1028"/>
    <n v="0.14000000000000001"/>
    <n v="8"/>
    <n v="6348"/>
    <d v="2024-10-14T00:00:00"/>
    <m/>
    <m/>
    <m/>
    <m/>
    <m/>
    <m/>
    <m/>
  </r>
  <r>
    <n v="11"/>
    <x v="176"/>
    <s v="Bell County Fiscal Court"/>
    <s v="Judge Brock"/>
    <s v="Resurfacing"/>
    <s v="Jenson Hollow Right Road"/>
    <s v="CR 1310V"/>
    <n v="0.24299999999999999"/>
    <n v="9"/>
    <n v="10948"/>
    <d v="2024-10-14T00:00:00"/>
    <n v="598888"/>
    <m/>
    <m/>
    <n v="661908"/>
    <n v="0"/>
    <n v="598888"/>
    <m/>
  </r>
  <r>
    <n v="11"/>
    <x v="176"/>
    <s v="City of Middlesboro"/>
    <s v="Mayor Bowling"/>
    <s v="Resurfacing"/>
    <s v="Cawood Road"/>
    <s v="CS 2072"/>
    <n v="0.13"/>
    <n v="10"/>
    <n v="20000"/>
    <d v="2024-10-15T00:00:00"/>
    <m/>
    <m/>
    <m/>
    <m/>
    <m/>
    <m/>
    <m/>
  </r>
  <r>
    <n v="11"/>
    <x v="176"/>
    <s v="City of Middlesboro"/>
    <s v="Mayor Bowling"/>
    <s v="Resurfacing"/>
    <s v="Lower Gibson Lane"/>
    <s v="CS 2306"/>
    <n v="0.31"/>
    <n v="10"/>
    <n v="45000"/>
    <d v="2024-10-15T00:00:00"/>
    <m/>
    <m/>
    <m/>
    <m/>
    <m/>
    <m/>
    <m/>
  </r>
  <r>
    <n v="11"/>
    <x v="176"/>
    <s v="City of Middlesboro"/>
    <s v="Mayor Bowling"/>
    <s v="Resurfacing"/>
    <s v="Wildwood Road"/>
    <s v="CS 2223"/>
    <n v="0.16"/>
    <n v="8"/>
    <n v="18000"/>
    <d v="2024-10-15T00:00:00"/>
    <n v="83000"/>
    <m/>
    <m/>
    <n v="83000"/>
    <n v="0"/>
    <n v="83000"/>
    <m/>
  </r>
  <r>
    <n v="11"/>
    <x v="176"/>
    <s v="City of Pineville"/>
    <s v="Mayor Madon"/>
    <s v="Resurfacing"/>
    <s v="Stewart Branch Road"/>
    <s v="CS 1056"/>
    <n v="0.2"/>
    <n v="10"/>
    <n v="38500"/>
    <d v="2024-10-08T00:00:00"/>
    <n v="38500"/>
    <m/>
    <m/>
    <n v="38500"/>
    <n v="0"/>
    <n v="38500"/>
    <m/>
  </r>
  <r>
    <n v="11"/>
    <x v="177"/>
    <m/>
    <m/>
    <m/>
    <m/>
    <m/>
    <m/>
    <m/>
    <m/>
    <m/>
    <m/>
    <n v="809145.26"/>
    <m/>
    <m/>
    <m/>
    <m/>
    <m/>
  </r>
  <r>
    <n v="11"/>
    <x v="177"/>
    <s v="City of Manchester"/>
    <s v="Mayor Collins"/>
    <s v="Resurfacing"/>
    <s v="JA Burns Ave."/>
    <s v="CS 1027"/>
    <n v="0.40699999999999997"/>
    <n v="9"/>
    <n v="30000"/>
    <d v="2024-10-08T00:00:00"/>
    <m/>
    <m/>
    <m/>
    <m/>
    <m/>
    <m/>
    <m/>
  </r>
  <r>
    <n v="11"/>
    <x v="177"/>
    <s v="City of Manchester"/>
    <s v="Mayor Collins"/>
    <s v="Resurfacing"/>
    <s v="3rd Street"/>
    <s v="CS 1001"/>
    <n v="0.28699999999999998"/>
    <n v="9"/>
    <n v="21000"/>
    <d v="2024-10-08T00:00:00"/>
    <m/>
    <m/>
    <m/>
    <m/>
    <m/>
    <m/>
    <m/>
  </r>
  <r>
    <n v="11"/>
    <x v="177"/>
    <s v="City of Manchester"/>
    <s v="Mayor Collins"/>
    <s v="Resurfacing"/>
    <s v="Frog Avenue"/>
    <s v="CS 1019"/>
    <n v="0.13200000000000001"/>
    <n v="8"/>
    <n v="10000"/>
    <d v="2024-10-08T00:00:00"/>
    <n v="61000"/>
    <m/>
    <m/>
    <n v="315000"/>
    <n v="0"/>
    <n v="61000"/>
    <m/>
  </r>
  <r>
    <n v="11"/>
    <x v="177"/>
    <s v="Clay County Fiscal Court"/>
    <s v="Judge Harmon"/>
    <s v="Resurfacing/patch"/>
    <s v="Jarve Hollow Road"/>
    <s v="CR 1485"/>
    <n v="1"/>
    <n v="8"/>
    <n v="123586"/>
    <d v="2024-09-25T00:00:00"/>
    <m/>
    <m/>
    <m/>
    <m/>
    <m/>
    <m/>
    <m/>
  </r>
  <r>
    <n v="11"/>
    <x v="177"/>
    <s v="Clay County Fiscal Court"/>
    <s v="Judge Harmon"/>
    <s v="Resurfacing/patch"/>
    <s v="Otter Creek Road"/>
    <s v="CR 1116"/>
    <n v="1.1599999999999999"/>
    <n v="9"/>
    <n v="195009.2"/>
    <d v="2024-09-25T00:00:00"/>
    <m/>
    <m/>
    <m/>
    <m/>
    <m/>
    <m/>
    <m/>
  </r>
  <r>
    <n v="11"/>
    <x v="177"/>
    <s v="Clay County Fiscal Court"/>
    <s v="Judge Harmon"/>
    <s v="Resurfacing/patch"/>
    <s v="Crane Creek Road"/>
    <s v="CR 1019"/>
    <n v="0.5"/>
    <n v="8"/>
    <n v="62268.800000000003"/>
    <d v="2024-09-25T00:00:00"/>
    <m/>
    <m/>
    <m/>
    <m/>
    <m/>
    <m/>
    <m/>
  </r>
  <r>
    <n v="11"/>
    <x v="177"/>
    <s v="Clay County Fiscal Court"/>
    <s v="Judge Harmon"/>
    <s v="Resurfacing/patch"/>
    <s v="Whites Branch"/>
    <s v="CR 1249"/>
    <n v="1.7"/>
    <n v="10"/>
    <n v="188490"/>
    <d v="2025-09-25T00:00:00"/>
    <m/>
    <m/>
    <m/>
    <m/>
    <m/>
    <m/>
    <m/>
  </r>
  <r>
    <n v="11"/>
    <x v="177"/>
    <s v="Clay County Fiscal Court"/>
    <s v="Judge Harmon"/>
    <s v="Resurfacing/patch"/>
    <s v="Bowling Branch"/>
    <s v="CR 1346"/>
    <n v="1.0900000000000001"/>
    <n v="8"/>
    <n v="119435.82"/>
    <d v="2025-09-25T00:00:00"/>
    <m/>
    <m/>
    <m/>
    <m/>
    <m/>
    <m/>
    <m/>
  </r>
  <r>
    <n v="11"/>
    <x v="177"/>
    <s v="Clay County Fiscal Court"/>
    <s v="Judge Harmon"/>
    <s v="Resurfacing/patch"/>
    <s v="Shib Branch"/>
    <s v="CR 1408"/>
    <n v="0.54"/>
    <n v="8"/>
    <n v="59355.44"/>
    <d v="2025-09-25T00:00:00"/>
    <n v="748145.26"/>
    <m/>
    <m/>
    <n v="928244"/>
    <n v="240000"/>
    <n v="561108.94999999995"/>
    <m/>
  </r>
  <r>
    <n v="11"/>
    <x v="178"/>
    <m/>
    <m/>
    <m/>
    <m/>
    <m/>
    <m/>
    <m/>
    <m/>
    <m/>
    <m/>
    <n v="260141"/>
    <m/>
    <m/>
    <m/>
    <m/>
    <m/>
  </r>
  <r>
    <n v="11"/>
    <x v="178"/>
    <s v="City of Harlan"/>
    <s v="Mayor Meadors"/>
    <s v="Resurfacing"/>
    <s v="Oak Street"/>
    <s v="CS 1050"/>
    <n v="0.22"/>
    <n v="10"/>
    <n v="28000"/>
    <d v="2024-10-07T00:00:00"/>
    <m/>
    <m/>
    <m/>
    <m/>
    <m/>
    <m/>
    <m/>
  </r>
  <r>
    <n v="11"/>
    <x v="178"/>
    <s v="City of Harlan"/>
    <s v="Mayor Meadors"/>
    <s v="Resurfacing"/>
    <s v="Horton Street"/>
    <s v="CS 1201E"/>
    <n v="7.0000000000000007E-2"/>
    <n v="10"/>
    <n v="9000"/>
    <d v="2024-10-07T00:00:00"/>
    <n v="37000"/>
    <m/>
    <m/>
    <n v="37000"/>
    <n v="0"/>
    <n v="37000"/>
    <m/>
  </r>
  <r>
    <n v="11"/>
    <x v="178"/>
    <s v="Harlan County Fiscal Court"/>
    <s v="Judge Mosley"/>
    <s v="Multiple"/>
    <s v="Daws Branch"/>
    <s v="CR 1351"/>
    <n v="0.31"/>
    <n v="10"/>
    <n v="41970"/>
    <d v="2024-10-04T00:00:00"/>
    <m/>
    <m/>
    <m/>
    <m/>
    <m/>
    <m/>
    <m/>
  </r>
  <r>
    <n v="11"/>
    <x v="178"/>
    <s v="Harlan County Fiscal Court"/>
    <s v="Judge Mosley"/>
    <s v="Multiple"/>
    <s v="Moo Cow Curve Road"/>
    <s v="CR 1339B5"/>
    <n v="0.23"/>
    <n v="8"/>
    <n v="20985"/>
    <d v="2024-10-04T00:00:00"/>
    <m/>
    <m/>
    <m/>
    <m/>
    <m/>
    <m/>
    <m/>
  </r>
  <r>
    <n v="11"/>
    <x v="178"/>
    <s v="Harlan County Fiscal Court"/>
    <s v="Judge Mosley"/>
    <s v="Multiple"/>
    <s v="Terry's Fork Road"/>
    <s v="CR 1247A"/>
    <n v="0.73"/>
    <n v="9"/>
    <n v="69950"/>
    <d v="2024-10-04T00:00:00"/>
    <m/>
    <m/>
    <m/>
    <m/>
    <m/>
    <m/>
    <m/>
  </r>
  <r>
    <n v="11"/>
    <x v="178"/>
    <s v="Harlan County Fiscal Court"/>
    <s v="Judge Mosley"/>
    <s v="Multiple"/>
    <s v="Fresh Meadows Road"/>
    <s v="CR 1305E"/>
    <n v="0.65"/>
    <n v="8"/>
    <n v="90236"/>
    <d v="2024-10-04T00:00:00"/>
    <n v="223141"/>
    <m/>
    <m/>
    <n v="299216"/>
    <n v="0"/>
    <n v="223141"/>
    <m/>
  </r>
  <r>
    <n v="11"/>
    <x v="179"/>
    <m/>
    <m/>
    <m/>
    <m/>
    <m/>
    <m/>
    <m/>
    <m/>
    <m/>
    <m/>
    <n v="742402.7"/>
    <m/>
    <m/>
    <m/>
    <m/>
    <m/>
  </r>
  <r>
    <n v="11"/>
    <x v="179"/>
    <s v="City of McKee"/>
    <s v="Mayor Stidham"/>
    <s v="Multiple"/>
    <s v="Old Country Road"/>
    <s v="CS 1002"/>
    <n v="0.82099999999999995"/>
    <n v="8"/>
    <n v="80860.7"/>
    <d v="2024-10-15T00:00:00"/>
    <n v="80860.7"/>
    <m/>
    <m/>
    <n v="528596.9"/>
    <n v="0"/>
    <n v="80860.7"/>
    <m/>
  </r>
  <r>
    <n v="11"/>
    <x v="179"/>
    <s v="Jackson County Fiscal Court"/>
    <s v="Judge Gabbard"/>
    <s v="Multiple"/>
    <s v="Lodge Hall Road"/>
    <s v="CR 055-1469"/>
    <n v="2.2000000000000002"/>
    <n v="9"/>
    <n v="279885"/>
    <d v="2024-09-30T00:00:00"/>
    <m/>
    <m/>
    <m/>
    <m/>
    <m/>
    <m/>
    <m/>
  </r>
  <r>
    <n v="11"/>
    <x v="179"/>
    <s v="Jackson County Fiscal Court"/>
    <s v="Judge Gabbard"/>
    <s v="Multiple"/>
    <s v="Maulden Owsley Road"/>
    <s v="CR 055-1153"/>
    <n v="1.6"/>
    <n v="10"/>
    <n v="208244"/>
    <d v="2024-09-30T00:00:00"/>
    <m/>
    <m/>
    <m/>
    <m/>
    <m/>
    <m/>
    <m/>
  </r>
  <r>
    <n v="11"/>
    <x v="179"/>
    <s v="Jackson County Fiscal Court"/>
    <s v="Judge Gabbard"/>
    <s v="Multiple"/>
    <s v="Chandler Road"/>
    <s v="CR 055-1322"/>
    <n v="1.5"/>
    <n v="9"/>
    <n v="173413"/>
    <d v="2024-09-30T00:00:00"/>
    <n v="661542"/>
    <m/>
    <m/>
    <n v="661542"/>
    <n v="31000"/>
    <n v="631542"/>
    <m/>
  </r>
  <r>
    <n v="11"/>
    <x v="180"/>
    <m/>
    <m/>
    <m/>
    <m/>
    <m/>
    <m/>
    <m/>
    <m/>
    <m/>
    <m/>
    <n v="1011025"/>
    <m/>
    <m/>
    <m/>
    <m/>
    <m/>
  </r>
  <r>
    <n v="11"/>
    <x v="180"/>
    <s v="City of Barbourville"/>
    <s v="Mayor Thompson"/>
    <s v="Resurfacing/milling"/>
    <s v="Sycamore Drive"/>
    <s v="CS 1071"/>
    <n v="0.53500000000000003"/>
    <n v="8"/>
    <n v="114025"/>
    <d v="2024-09-27T00:00:00"/>
    <n v="114025"/>
    <m/>
    <m/>
    <n v="114025"/>
    <n v="0"/>
    <m/>
    <m/>
  </r>
  <r>
    <n v="11"/>
    <x v="180"/>
    <s v="Knox County Fiscal Court"/>
    <s v="Judge Mitchell"/>
    <s v="Resurfacing"/>
    <s v="Clan House Road"/>
    <s v="CR 1545"/>
    <n v="1.4"/>
    <n v="9"/>
    <n v="117000"/>
    <d v="2024-10-03T00:00:00"/>
    <m/>
    <m/>
    <m/>
    <m/>
    <m/>
    <m/>
    <m/>
  </r>
  <r>
    <n v="11"/>
    <x v="180"/>
    <s v="Knox County Fiscal Court"/>
    <s v="Judge Mitchell"/>
    <s v="Resurfacing"/>
    <s v="Little Indian Creek Road"/>
    <s v="CR 1245"/>
    <n v="1.7350000000000001"/>
    <n v="9"/>
    <n v="165000"/>
    <d v="2024-10-03T00:00:00"/>
    <m/>
    <m/>
    <m/>
    <m/>
    <m/>
    <m/>
    <m/>
  </r>
  <r>
    <n v="11"/>
    <x v="180"/>
    <s v="Knox County Fiscal Court"/>
    <s v="Judge Mitchell"/>
    <s v="Resurfacing"/>
    <s v="Valentine Branch Road"/>
    <s v="CR 1006"/>
    <n v="2.62"/>
    <n v="9"/>
    <n v="235000"/>
    <d v="2024-10-03T00:00:00"/>
    <m/>
    <m/>
    <m/>
    <m/>
    <m/>
    <m/>
    <m/>
  </r>
  <r>
    <n v="11"/>
    <x v="180"/>
    <s v="Knox County Fiscal Court"/>
    <s v="Judge Mitchell"/>
    <s v="Resurfacing"/>
    <s v="Jarvis Branch Road"/>
    <s v="CR 1314"/>
    <n v="0.7"/>
    <n v="9"/>
    <n v="59000"/>
    <d v="2024-10-03T00:00:00"/>
    <n v="576000"/>
    <m/>
    <m/>
    <n v="576000"/>
    <n v="0"/>
    <n v="576000"/>
    <m/>
  </r>
  <r>
    <n v="11"/>
    <x v="180"/>
    <s v="Knox County Fiscal Court"/>
    <s v="Judge Mitchell"/>
    <s v="Resurfacing"/>
    <s v="Little Brush Creek Road"/>
    <s v="CR 1602"/>
    <n v="2.0299999999999998"/>
    <n v="8"/>
    <n v="89000"/>
    <d v="2024-10-14T00:00:00"/>
    <m/>
    <m/>
    <m/>
    <m/>
    <m/>
    <m/>
    <m/>
  </r>
  <r>
    <n v="11"/>
    <x v="180"/>
    <s v="Knox County Fiscal Court"/>
    <s v="Judge Mitchell"/>
    <s v="Resurfacing"/>
    <s v="Tower Road"/>
    <s v="CR 1356"/>
    <n v="1.78"/>
    <n v="8"/>
    <n v="159000"/>
    <d v="2024-10-14T00:00:00"/>
    <m/>
    <m/>
    <m/>
    <m/>
    <m/>
    <m/>
    <m/>
  </r>
  <r>
    <n v="11"/>
    <x v="180"/>
    <s v="Knox County Fiscal Court"/>
    <s v="Judge Mitchell"/>
    <s v="Resurfacing"/>
    <s v="C. Mills Road"/>
    <s v="CR 1090"/>
    <n v="0.87"/>
    <n v="8"/>
    <n v="73000"/>
    <d v="2024-10-14T00:00:00"/>
    <n v="321000"/>
    <m/>
    <m/>
    <n v="455000"/>
    <n v="0"/>
    <n v="321000"/>
    <m/>
  </r>
  <r>
    <n v="11"/>
    <x v="181"/>
    <m/>
    <m/>
    <m/>
    <m/>
    <m/>
    <m/>
    <m/>
    <m/>
    <m/>
    <m/>
    <n v="347400"/>
    <m/>
    <m/>
    <m/>
    <m/>
    <m/>
  </r>
  <r>
    <n v="11"/>
    <x v="181"/>
    <s v="City of London "/>
    <s v="Mayor Weddle"/>
    <s v="Resurfacing"/>
    <s v="Myers-Baker"/>
    <s v="CS 1156"/>
    <n v="0.63600000000000001"/>
    <n v="9"/>
    <n v="150000"/>
    <d v="2024-09-26T00:00:00"/>
    <m/>
    <m/>
    <m/>
    <m/>
    <m/>
    <m/>
    <m/>
  </r>
  <r>
    <n v="11"/>
    <x v="181"/>
    <s v="City of London "/>
    <s v="Mayor Weddle"/>
    <s v="Resurfacing"/>
    <s v="North Mill St"/>
    <s v="CS 1175"/>
    <n v="0.50600000000000001"/>
    <n v="9"/>
    <n v="105600"/>
    <d v="2024-09-26T00:00:00"/>
    <m/>
    <m/>
    <m/>
    <m/>
    <m/>
    <m/>
    <m/>
  </r>
  <r>
    <n v="11"/>
    <x v="181"/>
    <s v="City of London "/>
    <s v="Mayor Weddle"/>
    <s v="Resurfacing"/>
    <s v="East 5th Street"/>
    <s v="CS 1067"/>
    <n v="0.08"/>
    <n v="8"/>
    <n v="20000"/>
    <d v="2024-09-26T00:00:00"/>
    <m/>
    <m/>
    <m/>
    <m/>
    <m/>
    <m/>
    <m/>
  </r>
  <r>
    <n v="11"/>
    <x v="181"/>
    <s v="City of London "/>
    <s v="Mayor Weddle"/>
    <s v="Resurfacing"/>
    <s v="Substation Road"/>
    <s v="CS 1243"/>
    <n v="0.20200000000000001"/>
    <n v="8"/>
    <n v="40000"/>
    <d v="2024-09-26T00:00:00"/>
    <n v="315600"/>
    <m/>
    <m/>
    <n v="315600"/>
    <n v="0"/>
    <n v="315600"/>
    <m/>
  </r>
  <r>
    <n v="11"/>
    <x v="181"/>
    <s v="Laurel County Fiscal Court"/>
    <s v="Judge Westerfield"/>
    <s v="Resurfacing"/>
    <s v="Maggard Road "/>
    <s v="CR 1334"/>
    <n v="0.43"/>
    <n v="9"/>
    <n v="31800"/>
    <d v="2024-10-03T00:00:00"/>
    <n v="31800"/>
    <m/>
    <m/>
    <n v="31800"/>
    <n v="0"/>
    <n v="31800"/>
    <m/>
  </r>
  <r>
    <n v="11"/>
    <x v="182"/>
    <m/>
    <m/>
    <m/>
    <m/>
    <m/>
    <m/>
    <m/>
    <m/>
    <m/>
    <m/>
    <n v="923253"/>
    <m/>
    <m/>
    <m/>
    <m/>
    <m/>
  </r>
  <r>
    <n v="11"/>
    <x v="182"/>
    <s v="Leslie County Fiscal Court"/>
    <s v="Judge Lewis"/>
    <s v="Multiple"/>
    <s v="Daley Road"/>
    <s v="CR 1018"/>
    <n v="0.81"/>
    <n v="10"/>
    <n v="75148.5"/>
    <d v="2024-10-08T00:00:00"/>
    <m/>
    <m/>
    <m/>
    <m/>
    <m/>
    <m/>
    <m/>
  </r>
  <r>
    <n v="11"/>
    <x v="182"/>
    <s v="Leslie County Fiscal Court"/>
    <s v="Judge Lewis"/>
    <s v="Multiple"/>
    <s v="Flackey Branch Road"/>
    <s v="CR 1032"/>
    <n v="1.45"/>
    <n v="10"/>
    <n v="121669"/>
    <d v="2024-10-08T00:00:00"/>
    <m/>
    <m/>
    <m/>
    <m/>
    <m/>
    <m/>
    <m/>
  </r>
  <r>
    <n v="11"/>
    <x v="182"/>
    <s v="Leslie County Fiscal Court"/>
    <s v="Judge Lewis"/>
    <s v="Multiple"/>
    <s v="Pleasant Valley Road"/>
    <s v="CR 1041"/>
    <n v="2.2400000000000002"/>
    <n v="10"/>
    <n v="218288.5"/>
    <d v="2024-10-08T00:00:00"/>
    <m/>
    <m/>
    <m/>
    <m/>
    <m/>
    <m/>
    <m/>
  </r>
  <r>
    <n v="11"/>
    <x v="182"/>
    <s v="Leslie County Fiscal Court"/>
    <s v="Judge Lewis"/>
    <s v="Multiple"/>
    <s v="Bowling Branch Road"/>
    <s v="CR 1340"/>
    <n v="0.68"/>
    <n v="10"/>
    <n v="57256"/>
    <d v="2024-10-08T00:00:00"/>
    <m/>
    <m/>
    <m/>
    <m/>
    <m/>
    <m/>
    <m/>
  </r>
  <r>
    <n v="11"/>
    <x v="182"/>
    <s v="Leslie County Fiscal Court"/>
    <s v="Judge Lewis"/>
    <s v="Multiple"/>
    <s v="Sugar Camp Branch Road"/>
    <s v="CR 1311"/>
    <n v="0.55000000000000004"/>
    <n v="10"/>
    <n v="46520.5"/>
    <d v="2024-10-08T00:00:00"/>
    <m/>
    <m/>
    <m/>
    <m/>
    <m/>
    <m/>
    <m/>
  </r>
  <r>
    <n v="11"/>
    <x v="182"/>
    <s v="Leslie County Fiscal Court"/>
    <s v="Judge Lewis"/>
    <s v="Multiple"/>
    <s v="Sweetheart Lane"/>
    <s v="CR 1744"/>
    <n v="0.38"/>
    <n v="9"/>
    <n v="32206.5"/>
    <d v="2024-10-08T00:00:00"/>
    <m/>
    <m/>
    <m/>
    <m/>
    <m/>
    <m/>
    <m/>
  </r>
  <r>
    <n v="11"/>
    <x v="182"/>
    <s v="Leslie County Fiscal Court"/>
    <s v="Judge Lewis"/>
    <s v="Multiple"/>
    <s v="Ash Lane "/>
    <s v="CR 1071"/>
    <n v="0.35"/>
    <n v="9"/>
    <n v="25049.5"/>
    <d v="2024-10-08T00:00:00"/>
    <m/>
    <m/>
    <m/>
    <m/>
    <m/>
    <m/>
    <m/>
  </r>
  <r>
    <n v="11"/>
    <x v="182"/>
    <s v="Leslie County Fiscal Court"/>
    <s v="Judge Lewis"/>
    <s v="Multiple"/>
    <s v="Bellwood Lane"/>
    <s v="CR 1218"/>
    <n v="0.68"/>
    <n v="10"/>
    <n v="53677.5"/>
    <d v="2024-10-08T00:00:00"/>
    <m/>
    <m/>
    <m/>
    <m/>
    <m/>
    <m/>
    <m/>
  </r>
  <r>
    <n v="11"/>
    <x v="182"/>
    <s v="Leslie County Fiscal Court"/>
    <s v="Judge Lewis"/>
    <s v="Multiple"/>
    <s v="South Peters Branch Rd"/>
    <s v="CR 1693"/>
    <n v="0.38"/>
    <n v="10"/>
    <n v="32206.5"/>
    <d v="2024-10-08T00:00:00"/>
    <m/>
    <m/>
    <m/>
    <m/>
    <m/>
    <m/>
    <m/>
  </r>
  <r>
    <n v="11"/>
    <x v="182"/>
    <s v="Leslie County Fiscal Court"/>
    <s v="Judge Lewis"/>
    <s v="Multiple"/>
    <s v="Woodsen Branch Rd."/>
    <s v="CR 1303"/>
    <n v="0.72"/>
    <n v="9"/>
    <n v="53677.5"/>
    <d v="2024-10-08T00:00:00"/>
    <m/>
    <m/>
    <m/>
    <m/>
    <m/>
    <m/>
    <m/>
  </r>
  <r>
    <n v="11"/>
    <x v="182"/>
    <s v="Leslie County Fiscal Court"/>
    <s v="Judge Lewis"/>
    <s v="Multiple"/>
    <s v="Songbird Lane"/>
    <s v="CR 1387"/>
    <n v="0.21"/>
    <n v="9"/>
    <n v="21471"/>
    <d v="2024-10-08T00:00:00"/>
    <m/>
    <m/>
    <m/>
    <m/>
    <m/>
    <m/>
    <m/>
  </r>
  <r>
    <n v="11"/>
    <x v="182"/>
    <s v="Leslie County Fiscal Court"/>
    <s v="Judge Lewis"/>
    <s v="Multiple"/>
    <s v="Hell For Certain Road"/>
    <s v="CR 1313"/>
    <n v="1.4"/>
    <n v="10"/>
    <n v="121669"/>
    <d v="2024-10-08T00:00:00"/>
    <m/>
    <m/>
    <m/>
    <m/>
    <m/>
    <m/>
    <m/>
  </r>
  <r>
    <n v="11"/>
    <x v="182"/>
    <s v="Leslie County Fiscal Court"/>
    <s v="Judge Lewis"/>
    <s v="Multiple"/>
    <s v="Rushcreek Road"/>
    <s v="CR 1754"/>
    <n v="0.72"/>
    <n v="10"/>
    <n v="64413"/>
    <d v="2024-10-08T00:00:00"/>
    <n v="923253"/>
    <m/>
    <m/>
    <n v="923253"/>
    <n v="0"/>
    <n v="923253"/>
    <m/>
  </r>
  <r>
    <n v="11"/>
    <x v="183"/>
    <m/>
    <m/>
    <m/>
    <m/>
    <m/>
    <m/>
    <m/>
    <m/>
    <m/>
    <m/>
    <n v="573434"/>
    <m/>
    <m/>
    <m/>
    <m/>
    <m/>
  </r>
  <r>
    <n v="11"/>
    <x v="183"/>
    <s v="Whitley County Fiscal Court"/>
    <s v="Judge White"/>
    <s v="Resurfacing"/>
    <s v="Hemlock Drive"/>
    <s v="CR 1338A"/>
    <n v="1.706"/>
    <n v="8"/>
    <n v="206358"/>
    <d v="2024-08-19T00:00:00"/>
    <m/>
    <m/>
    <m/>
    <m/>
    <m/>
    <m/>
    <m/>
  </r>
  <r>
    <n v="11"/>
    <x v="183"/>
    <s v="Whitley County Fiscal Court"/>
    <s v="Judge White"/>
    <s v="Resurfacing"/>
    <s v="Sandy Ridge Road"/>
    <s v="CR 1426"/>
    <n v="0.8"/>
    <n v="9"/>
    <n v="87399"/>
    <d v="2024-08-19T00:00:00"/>
    <m/>
    <m/>
    <m/>
    <m/>
    <m/>
    <m/>
    <m/>
  </r>
  <r>
    <n v="11"/>
    <x v="183"/>
    <s v="Whitley County Fiscal Court"/>
    <s v="Judge White"/>
    <s v="Resurfacing"/>
    <s v="Lanham Trace"/>
    <s v="CR 1440"/>
    <n v="0.77"/>
    <n v="8"/>
    <n v="74775"/>
    <d v="2024-08-19T00:00:00"/>
    <m/>
    <m/>
    <m/>
    <m/>
    <m/>
    <m/>
    <m/>
  </r>
  <r>
    <n v="11"/>
    <x v="183"/>
    <s v="Whitley County Fiscal Court"/>
    <s v="Judge White"/>
    <s v="Resurfacing"/>
    <s v="Edmond Jasper"/>
    <s v="CR 1485"/>
    <n v="0.48"/>
    <n v="8"/>
    <n v="46613"/>
    <d v="2024-08-19T00:00:00"/>
    <m/>
    <m/>
    <m/>
    <m/>
    <m/>
    <m/>
    <m/>
  </r>
  <r>
    <n v="11"/>
    <x v="183"/>
    <s v="Whitley County Fiscal Court"/>
    <s v="Judge White"/>
    <s v="Resurfacing"/>
    <s v="Sandy Hill Subdivison"/>
    <s v="CR 4001"/>
    <n v="1.23"/>
    <n v="8"/>
    <n v="119445"/>
    <d v="2024-08-19T00:00:00"/>
    <m/>
    <m/>
    <m/>
    <m/>
    <m/>
    <m/>
    <m/>
  </r>
  <r>
    <n v="11"/>
    <x v="183"/>
    <s v="Whitley County Fiscal Court"/>
    <s v="Judge White"/>
    <s v="Resurfacing"/>
    <s v="Elliot Hollow"/>
    <s v="CR 1051"/>
    <n v="0.4"/>
    <n v="9"/>
    <n v="38844"/>
    <d v="2024-08-19T00:00:00"/>
    <n v="573434"/>
    <m/>
    <m/>
    <n v="3441279"/>
    <n v="0"/>
    <n v="573434"/>
    <m/>
  </r>
  <r>
    <n v="12"/>
    <x v="184"/>
    <m/>
    <m/>
    <m/>
    <m/>
    <m/>
    <m/>
    <m/>
    <m/>
    <m/>
    <m/>
    <m/>
    <n v="6207408.5999999996"/>
    <m/>
    <m/>
    <m/>
    <m/>
  </r>
  <r>
    <n v="12"/>
    <x v="185"/>
    <m/>
    <m/>
    <m/>
    <m/>
    <m/>
    <m/>
    <m/>
    <m/>
    <m/>
    <m/>
    <n v="1816000"/>
    <m/>
    <m/>
    <m/>
    <m/>
    <m/>
  </r>
  <r>
    <n v="12"/>
    <x v="186"/>
    <s v="Floyd County Fiscal Court"/>
    <s v="Judge Williams"/>
    <s v="Multiple"/>
    <s v="Conley Fork of Spurlock"/>
    <s v="CR 1423"/>
    <n v="1.32"/>
    <n v="10"/>
    <n v="235000"/>
    <d v="2024-09-25T00:00:00"/>
    <m/>
    <m/>
    <m/>
    <m/>
    <m/>
    <m/>
    <m/>
  </r>
  <r>
    <n v="12"/>
    <x v="186"/>
    <s v="Floyd County Fiscal Court"/>
    <s v="Judge Williams"/>
    <s v="Multiple"/>
    <s v="Hospital Drive"/>
    <s v="CR 1361"/>
    <n v="0.53"/>
    <n v="9"/>
    <n v="81000"/>
    <d v="2024-09-25T00:00:00"/>
    <m/>
    <m/>
    <m/>
    <m/>
    <m/>
    <m/>
    <m/>
  </r>
  <r>
    <n v="12"/>
    <x v="186"/>
    <s v="Floyd County Fiscal Court"/>
    <s v="Judge Williams"/>
    <s v="Multiple"/>
    <s v="Johns Branch Road"/>
    <s v="CR 1294"/>
    <n v="2.46"/>
    <n v="9"/>
    <n v="325000"/>
    <d v="2024-09-25T00:00:00"/>
    <m/>
    <m/>
    <m/>
    <m/>
    <m/>
    <m/>
    <m/>
  </r>
  <r>
    <n v="12"/>
    <x v="186"/>
    <s v="Floyd County Fiscal Court"/>
    <s v="Judge Williams"/>
    <s v="Multiple"/>
    <s v="Bryant Branch "/>
    <s v="CR 1253"/>
    <n v="1.2"/>
    <n v="9"/>
    <n v="140000"/>
    <d v="2024-09-25T00:00:00"/>
    <m/>
    <m/>
    <m/>
    <m/>
    <m/>
    <m/>
    <m/>
  </r>
  <r>
    <n v="12"/>
    <x v="186"/>
    <s v="Floyd County Fiscal Court"/>
    <s v="Judge Williams"/>
    <s v="Multiple"/>
    <s v="Old Hunter Road"/>
    <s v="CR 1238"/>
    <n v="1.0900000000000001"/>
    <n v="10"/>
    <n v="185000"/>
    <d v="2024-09-25T00:00:00"/>
    <m/>
    <m/>
    <m/>
    <m/>
    <m/>
    <m/>
    <m/>
  </r>
  <r>
    <n v="12"/>
    <x v="186"/>
    <s v="Floyd County Fiscal Court"/>
    <s v="Judge Williams"/>
    <s v="Multiple"/>
    <s v="Boyd Branch"/>
    <s v="CR 1105"/>
    <n v="1.78"/>
    <n v="9"/>
    <n v="275000"/>
    <d v="2024-09-25T00:00:00"/>
    <m/>
    <m/>
    <m/>
    <m/>
    <m/>
    <m/>
    <m/>
  </r>
  <r>
    <n v="12"/>
    <x v="186"/>
    <s v="Floyd County Fiscal Court"/>
    <s v="Judge Williams"/>
    <s v="Multiple"/>
    <s v="Rough and Tough Road"/>
    <s v="CR 1390"/>
    <n v="2.25"/>
    <n v="9"/>
    <n v="300000"/>
    <d v="2024-09-25T00:00:00"/>
    <m/>
    <m/>
    <m/>
    <m/>
    <m/>
    <m/>
    <m/>
  </r>
  <r>
    <n v="12"/>
    <x v="186"/>
    <s v="Floyd County Fiscal Court"/>
    <s v="Judge Williams"/>
    <s v="Multiple"/>
    <s v="Left  Fork of School House Rd"/>
    <s v="CR 1106"/>
    <n v="1.72"/>
    <n v="9"/>
    <n v="275000"/>
    <d v="2024-09-25T00:00:00"/>
    <n v="1816000"/>
    <m/>
    <m/>
    <n v="1816000"/>
    <n v="0"/>
    <n v="1816000"/>
    <m/>
  </r>
  <r>
    <n v="12"/>
    <x v="187"/>
    <m/>
    <m/>
    <m/>
    <m/>
    <m/>
    <m/>
    <m/>
    <m/>
    <m/>
    <m/>
    <n v="370763.35000000003"/>
    <m/>
    <m/>
    <m/>
    <m/>
    <m/>
  </r>
  <r>
    <n v="12"/>
    <x v="188"/>
    <s v="Johnson County Fiscal Court"/>
    <s v="Judge McKenzie"/>
    <s v="Resurfacing"/>
    <s v="V Vanhoose road"/>
    <s v="CR 1009"/>
    <n v="0.373"/>
    <n v="10"/>
    <n v="44467.15"/>
    <d v="2024-08-05T00:00:00"/>
    <m/>
    <m/>
    <m/>
    <m/>
    <m/>
    <m/>
    <m/>
  </r>
  <r>
    <n v="12"/>
    <x v="188"/>
    <s v="Johnson County Fiscal Court"/>
    <s v="Judge McKenzie"/>
    <s v="Resurfacing"/>
    <s v="T salyers Branch"/>
    <s v="CR 1333"/>
    <n v="0.88400000000000001"/>
    <n v="9"/>
    <n v="105428.05"/>
    <s v=" 8/5/2024"/>
    <m/>
    <m/>
    <m/>
    <m/>
    <m/>
    <m/>
    <m/>
  </r>
  <r>
    <n v="12"/>
    <x v="188"/>
    <s v="Johnson County Fiscal Court"/>
    <s v="Judge McKenzie"/>
    <s v="Resurfacing"/>
    <s v="S Castle Road"/>
    <s v="CR 1081"/>
    <n v="0.19"/>
    <n v="10"/>
    <n v="22695.4"/>
    <d v="2024-08-05T00:00:00"/>
    <m/>
    <m/>
    <m/>
    <m/>
    <m/>
    <m/>
    <m/>
  </r>
  <r>
    <n v="12"/>
    <x v="188"/>
    <s v="Johnson County Fiscal Court"/>
    <s v="Judge McKenzie"/>
    <s v="Resurfacing"/>
    <s v="Otter Branch"/>
    <s v="CR 1105"/>
    <n v="0.23400000000000001"/>
    <n v="10"/>
    <n v="27841.45"/>
    <d v="2024-08-05T00:00:00"/>
    <m/>
    <m/>
    <m/>
    <m/>
    <m/>
    <m/>
    <m/>
  </r>
  <r>
    <n v="12"/>
    <x v="188"/>
    <s v="Johnson County Fiscal Court"/>
    <s v="Judge McKenzie"/>
    <s v="Resurfacing"/>
    <s v="American Standard Dr."/>
    <s v="CR 1434"/>
    <n v="0.47199999999999998"/>
    <n v="10"/>
    <n v="126540.05"/>
    <d v="2024-10-15T00:00:00"/>
    <n v="326972.10000000003"/>
    <m/>
    <m/>
    <n v="326972.09999999998"/>
    <n v="0"/>
    <n v="326972.09999999998"/>
    <m/>
  </r>
  <r>
    <n v="12"/>
    <x v="188"/>
    <s v="City of Paintsville"/>
    <s v="Mayor Runyon"/>
    <s v="Multiple"/>
    <s v="FM Stafford Avenue"/>
    <s v="CS 1021"/>
    <n v="8.4000000000000005E-2"/>
    <n v="9"/>
    <n v="36355"/>
    <d v="2024-09-25T00:00:00"/>
    <m/>
    <m/>
    <m/>
    <m/>
    <m/>
    <m/>
    <m/>
  </r>
  <r>
    <n v="12"/>
    <x v="188"/>
    <s v="City of Paintsville"/>
    <s v="Mayor Runyon"/>
    <s v="Multiple"/>
    <s v="Robert Wiley Lane"/>
    <s v="CS 1018"/>
    <n v="0.5"/>
    <n v="9"/>
    <n v="7436.25"/>
    <d v="2024-09-25T00:00:00"/>
    <n v="43791.25"/>
    <m/>
    <m/>
    <n v="43791.25"/>
    <n v="0"/>
    <n v="43791.25"/>
    <m/>
  </r>
  <r>
    <n v="12"/>
    <x v="189"/>
    <m/>
    <m/>
    <m/>
    <m/>
    <m/>
    <m/>
    <m/>
    <m/>
    <m/>
    <m/>
    <n v="290000"/>
    <m/>
    <m/>
    <m/>
    <m/>
    <m/>
  </r>
  <r>
    <n v="12"/>
    <x v="190"/>
    <s v="Knott County Fiscal Court"/>
    <s v="Judge Dobson"/>
    <s v="Resurfacing"/>
    <s v="Wilson Branch Rd."/>
    <s v="CR 1109"/>
    <n v="0.85699999999999998"/>
    <n v="9"/>
    <n v="50000"/>
    <d v="2024-10-14T00:00:00"/>
    <m/>
    <m/>
    <m/>
    <m/>
    <m/>
    <m/>
    <m/>
  </r>
  <r>
    <n v="12"/>
    <x v="190"/>
    <s v="Knott County Fiscal Court"/>
    <s v="Judge Dobson"/>
    <s v="Resurfacing"/>
    <s v="Mallie Road"/>
    <s v="CR 1155"/>
    <n v="1.4690000000000001"/>
    <n v="8"/>
    <n v="100000"/>
    <d v="2024-10-14T00:00:00"/>
    <m/>
    <m/>
    <m/>
    <m/>
    <m/>
    <m/>
    <m/>
  </r>
  <r>
    <n v="12"/>
    <x v="190"/>
    <s v="Knott County Fiscal Court"/>
    <s v="Judge Dobson"/>
    <s v="Resurfacing"/>
    <s v="Long Fork Road"/>
    <s v="CR 1018"/>
    <n v="0.56299999999999994"/>
    <n v="9"/>
    <n v="45000"/>
    <d v="2024-10-14T00:00:00"/>
    <m/>
    <m/>
    <m/>
    <m/>
    <m/>
    <m/>
    <m/>
  </r>
  <r>
    <n v="12"/>
    <x v="190"/>
    <s v="Knott County Fiscal Court"/>
    <s v="Judge Dobson"/>
    <s v="Resurfacing"/>
    <s v="Pine Tree Hollow"/>
    <s v="CR 1019"/>
    <n v="0.6"/>
    <n v="8"/>
    <n v="45000"/>
    <d v="2024-10-14T00:00:00"/>
    <m/>
    <m/>
    <m/>
    <m/>
    <m/>
    <m/>
    <m/>
  </r>
  <r>
    <n v="12"/>
    <x v="190"/>
    <s v="Knott County Fiscal Court"/>
    <s v="Judge Dobson"/>
    <s v="Resurfacing"/>
    <s v="Steer Fork Road"/>
    <s v="CR 1137"/>
    <n v="0.53"/>
    <n v="8"/>
    <n v="37500"/>
    <d v="2024-10-14T00:00:00"/>
    <m/>
    <m/>
    <m/>
    <m/>
    <m/>
    <m/>
    <m/>
  </r>
  <r>
    <n v="12"/>
    <x v="190"/>
    <s v="Knott County Fiscal Court"/>
    <s v="Judge Dobson"/>
    <s v="Resurfacing"/>
    <s v="Nana Drive"/>
    <s v="CR 1617"/>
    <n v="0.21199999999999999"/>
    <n v="9"/>
    <n v="12500"/>
    <d v="2024-10-14T00:00:00"/>
    <n v="290000"/>
    <m/>
    <m/>
    <n v="532500"/>
    <m/>
    <n v="440000"/>
    <m/>
  </r>
  <r>
    <n v="12"/>
    <x v="191"/>
    <m/>
    <m/>
    <m/>
    <m/>
    <m/>
    <m/>
    <m/>
    <m/>
    <m/>
    <m/>
    <n v="2464980"/>
    <m/>
    <m/>
    <m/>
    <m/>
    <m/>
  </r>
  <r>
    <n v="10"/>
    <x v="192"/>
    <s v="City of Louisa"/>
    <s v="Mayor Slone"/>
    <s v="Resurfacing"/>
    <s v="Meadowbrook Lane"/>
    <s v="CS 2102"/>
    <n v="0.41299999999999998"/>
    <n v="9"/>
    <n v="55500"/>
    <d v="2024-10-08T00:00:00"/>
    <n v="55500"/>
    <m/>
    <m/>
    <m/>
    <m/>
    <n v="55500"/>
    <m/>
  </r>
  <r>
    <n v="12"/>
    <x v="192"/>
    <s v="Lawrence County Fiscal Court"/>
    <s v="Judge  Carter"/>
    <s v="Multiple"/>
    <s v="Old Lick creek"/>
    <s v="CR 1013"/>
    <n v="0.84"/>
    <n v="10"/>
    <n v="95370"/>
    <d v="2024-07-16T00:00:00"/>
    <m/>
    <m/>
    <m/>
    <m/>
    <m/>
    <m/>
    <m/>
  </r>
  <r>
    <n v="12"/>
    <x v="192"/>
    <s v="Lawrence County Fiscal Court"/>
    <s v="Judge  Carter"/>
    <s v="Multiple"/>
    <s v="Bells Trace"/>
    <s v="CR 1322"/>
    <n v="2.7"/>
    <n v="10"/>
    <n v="268400"/>
    <d v="2024-07-16T00:00:00"/>
    <m/>
    <m/>
    <m/>
    <m/>
    <m/>
    <m/>
    <m/>
  </r>
  <r>
    <n v="12"/>
    <x v="192"/>
    <s v="Lawrence County Fiscal Court"/>
    <s v="Judge  Carter"/>
    <s v="Multiple"/>
    <s v="Coal Creek"/>
    <s v="CR 1227"/>
    <n v="2"/>
    <n v="10"/>
    <n v="198770"/>
    <d v="2024-07-16T00:00:00"/>
    <m/>
    <m/>
    <m/>
    <m/>
    <m/>
    <m/>
    <m/>
  </r>
  <r>
    <n v="12"/>
    <x v="192"/>
    <s v="Lawrence County Fiscal Court"/>
    <s v="Judge  Carter"/>
    <s v="Multiple"/>
    <s v="Maynard Branch"/>
    <s v="CR1119"/>
    <n v="1.54"/>
    <n v="9"/>
    <n v="153010"/>
    <d v="2024-07-16T00:00:00"/>
    <m/>
    <m/>
    <m/>
    <m/>
    <m/>
    <m/>
    <m/>
  </r>
  <r>
    <n v="12"/>
    <x v="192"/>
    <s v="Lawrence County Fiscal Court"/>
    <s v="Judge  Carter"/>
    <s v="Multiple"/>
    <s v="Old Terryville Road"/>
    <s v="Cr 1225"/>
    <n v="1"/>
    <n v="10"/>
    <n v="99440"/>
    <d v="2024-07-16T00:00:00"/>
    <m/>
    <m/>
    <m/>
    <m/>
    <m/>
    <m/>
    <m/>
  </r>
  <r>
    <n v="12"/>
    <x v="192"/>
    <s v="Lawrence County Fiscal Court"/>
    <s v="Judge  Carter"/>
    <s v="Multiple"/>
    <s v="Deephole BR"/>
    <s v="CR 1051"/>
    <n v="1"/>
    <n v="10"/>
    <n v="99400"/>
    <d v="2024-07-16T00:00:00"/>
    <m/>
    <m/>
    <m/>
    <m/>
    <m/>
    <m/>
    <m/>
  </r>
  <r>
    <n v="12"/>
    <x v="192"/>
    <s v="Lawrence County Fiscal Court"/>
    <s v="Judge  Carter"/>
    <s v="Multiple"/>
    <s v="Raven Rock"/>
    <s v="CR 1046"/>
    <n v="1.68"/>
    <n v="9"/>
    <n v="170500"/>
    <d v="2024-07-16T00:00:00"/>
    <m/>
    <m/>
    <m/>
    <m/>
    <m/>
    <m/>
    <m/>
  </r>
  <r>
    <n v="12"/>
    <x v="192"/>
    <s v="Lawrence County Fiscal Court"/>
    <s v="Judge  Carter"/>
    <s v="Multiple"/>
    <s v="Business Waycr "/>
    <s v="CR 1297"/>
    <n v="0.12"/>
    <n v="8"/>
    <n v="25575"/>
    <s v="716/2024"/>
    <m/>
    <m/>
    <m/>
    <m/>
    <m/>
    <m/>
    <m/>
  </r>
  <r>
    <n v="12"/>
    <x v="192"/>
    <s v="Lawrence County Fiscal Court"/>
    <s v="Judge  Carter"/>
    <s v="Multiple"/>
    <s v="Right Fork Big Cat"/>
    <s v="CR 1058"/>
    <n v="0.75"/>
    <n v="9"/>
    <n v="70620"/>
    <d v="2024-07-16T00:00:00"/>
    <m/>
    <m/>
    <m/>
    <m/>
    <m/>
    <m/>
    <m/>
  </r>
  <r>
    <n v="12"/>
    <x v="192"/>
    <s v="Lawrence County Fiscal Court"/>
    <s v="Judge  Carter"/>
    <s v="Multiple"/>
    <s v="Yatesville RD"/>
    <s v="CR 1064"/>
    <n v="2.5"/>
    <n v="9"/>
    <n v="248453"/>
    <d v="2024-07-16T00:00:00"/>
    <m/>
    <m/>
    <m/>
    <m/>
    <m/>
    <m/>
    <m/>
  </r>
  <r>
    <n v="12"/>
    <x v="192"/>
    <s v="Lawrence County Fiscal Court"/>
    <s v="Judge  Carter"/>
    <s v="Multiple"/>
    <s v="Abbs Creek"/>
    <s v="CR 1334"/>
    <n v="1.04"/>
    <n v="8"/>
    <n v="103290"/>
    <d v="2024-07-16T00:00:00"/>
    <m/>
    <m/>
    <m/>
    <m/>
    <m/>
    <m/>
    <m/>
  </r>
  <r>
    <n v="12"/>
    <x v="192"/>
    <s v="Lawrence County Fiscal Court"/>
    <s v="Judge  Carter"/>
    <s v="Multiple"/>
    <s v="Deer Lick"/>
    <s v="CR 1002"/>
    <n v="1.96"/>
    <n v="9"/>
    <n v="194810"/>
    <d v="2024-07-16T00:00:00"/>
    <m/>
    <m/>
    <m/>
    <m/>
    <m/>
    <m/>
    <m/>
  </r>
  <r>
    <n v="12"/>
    <x v="192"/>
    <s v="Lawrence County Fiscal Court"/>
    <s v="Judge  Carter"/>
    <s v="Multiple"/>
    <s v="Red Bud"/>
    <s v="CR 1612"/>
    <n v="0.78"/>
    <n v="10"/>
    <n v="77517"/>
    <d v="2024-07-16T00:00:00"/>
    <m/>
    <m/>
    <m/>
    <m/>
    <m/>
    <m/>
    <m/>
  </r>
  <r>
    <n v="12"/>
    <x v="192"/>
    <s v="Lawrence County Fiscal Court"/>
    <s v="Judge  Carter"/>
    <s v="Multiple"/>
    <s v="Right Fork Georges Creek"/>
    <s v="Cr 1156"/>
    <n v="4"/>
    <n v="9"/>
    <n v="397525"/>
    <d v="2024-07-16T00:00:00"/>
    <m/>
    <m/>
    <m/>
    <m/>
    <m/>
    <m/>
    <m/>
  </r>
  <r>
    <n v="12"/>
    <x v="192"/>
    <s v="Lawrence County Fiscal Court"/>
    <s v="Judge  Carter"/>
    <s v="Multiple"/>
    <s v="Laurel Creek"/>
    <s v="CR 1124"/>
    <n v="1.57"/>
    <n v="8"/>
    <n v="156090"/>
    <d v="2024-07-16T00:00:00"/>
    <m/>
    <m/>
    <m/>
    <m/>
    <m/>
    <m/>
    <m/>
  </r>
  <r>
    <n v="12"/>
    <x v="192"/>
    <s v="Lawrence County Fiscal Court"/>
    <s v="Judge  Carter"/>
    <s v="Multiple"/>
    <s v="Holt Rd"/>
    <s v="CR 1009"/>
    <n v="0.51"/>
    <n v="10"/>
    <n v="50710"/>
    <d v="2024-07-16T00:00:00"/>
    <n v="2409480"/>
    <m/>
    <m/>
    <n v="2409520"/>
    <n v="0"/>
    <n v="2409480"/>
    <m/>
  </r>
  <r>
    <n v="12"/>
    <x v="193"/>
    <m/>
    <m/>
    <m/>
    <m/>
    <m/>
    <m/>
    <m/>
    <m/>
    <m/>
    <m/>
    <n v="374888"/>
    <m/>
    <m/>
    <m/>
    <m/>
    <m/>
  </r>
  <r>
    <n v="12"/>
    <x v="194"/>
    <s v="Letcher County Fiscal Court"/>
    <s v="Judge Adams"/>
    <s v="Multiple"/>
    <s v="Downhill Drive"/>
    <s v="CR 1577"/>
    <n v="0.17"/>
    <n v="10"/>
    <n v="49173"/>
    <d v="2024-10-09T00:00:00"/>
    <m/>
    <m/>
    <m/>
    <m/>
    <m/>
    <m/>
    <m/>
  </r>
  <r>
    <n v="12"/>
    <x v="194"/>
    <s v="Letcher County Fiscal Court"/>
    <s v="Judge Adams"/>
    <s v="Hazardous"/>
    <s v="Thicket Branch"/>
    <s v="CR 1144"/>
    <n v="4.7E-2"/>
    <n v="10"/>
    <n v="16120"/>
    <d v="2024-10-09T00:00:00"/>
    <m/>
    <m/>
    <m/>
    <m/>
    <m/>
    <m/>
    <m/>
  </r>
  <r>
    <n v="12"/>
    <x v="194"/>
    <s v="Letcher County Fiscal Court"/>
    <s v="Judge Adams"/>
    <s v="Hazardous"/>
    <s v="Henry Ison Hollow"/>
    <s v="CR 1231"/>
    <n v="0.188"/>
    <n v="9"/>
    <n v="64480"/>
    <d v="2024-10-09T00:00:00"/>
    <m/>
    <m/>
    <m/>
    <m/>
    <m/>
    <m/>
    <m/>
  </r>
  <r>
    <n v="12"/>
    <x v="194"/>
    <s v="Letcher County Fiscal Court"/>
    <s v="Judge Adams"/>
    <s v="Hazardous"/>
    <s v="Hwy 3408"/>
    <s v="CR 1361"/>
    <n v="0.71399999999999997"/>
    <n v="8"/>
    <n v="245115"/>
    <d v="2024-10-09T00:00:00"/>
    <n v="374888"/>
    <m/>
    <m/>
    <n v="470698"/>
    <n v="0"/>
    <n v="374888"/>
    <m/>
  </r>
  <r>
    <n v="12"/>
    <x v="195"/>
    <m/>
    <m/>
    <m/>
    <m/>
    <m/>
    <m/>
    <m/>
    <m/>
    <m/>
    <m/>
    <n v="363000"/>
    <m/>
    <m/>
    <m/>
    <m/>
    <m/>
  </r>
  <r>
    <n v="12"/>
    <x v="196"/>
    <s v="Martin County Fiscal Court"/>
    <s v="Judge Lafferty"/>
    <s v="Resurfacing"/>
    <s v="Little Laurel"/>
    <s v="CR 1313"/>
    <n v="1.18"/>
    <n v="10"/>
    <n v="118000"/>
    <d v="2024-09-05T00:00:00"/>
    <m/>
    <m/>
    <m/>
    <m/>
    <m/>
    <m/>
    <m/>
  </r>
  <r>
    <n v="12"/>
    <x v="196"/>
    <s v="Martin County Fiscal Court"/>
    <s v="Judge Lafferty"/>
    <s v="Resurfacing"/>
    <s v="Cassell Branch"/>
    <s v="CR 1320"/>
    <n v="1.1020000000000001"/>
    <n v="10"/>
    <n v="110000"/>
    <d v="2024-09-05T00:00:00"/>
    <m/>
    <m/>
    <m/>
    <m/>
    <m/>
    <m/>
    <m/>
  </r>
  <r>
    <n v="12"/>
    <x v="196"/>
    <s v="Martin County Fiscal Court"/>
    <s v="Judge Lafferty"/>
    <s v="Resurfacing"/>
    <s v="Camp Branch"/>
    <s v="CR 1300"/>
    <n v="1.3440000000000001"/>
    <n v="10"/>
    <n v="101000"/>
    <d v="2024-09-05T00:00:00"/>
    <m/>
    <m/>
    <m/>
    <m/>
    <m/>
    <m/>
    <m/>
  </r>
  <r>
    <n v="12"/>
    <x v="196"/>
    <s v="Martin County Fiscal Court"/>
    <s v="Judge Lafferty"/>
    <s v="Resurfacing"/>
    <s v="Little Laurel"/>
    <s v="CR 1321"/>
    <n v="0.441"/>
    <n v="10"/>
    <n v="34000"/>
    <d v="2024-09-05T00:00:00"/>
    <n v="363000"/>
    <m/>
    <m/>
    <n v="363000"/>
    <n v="72600"/>
    <n v="290400"/>
    <m/>
  </r>
  <r>
    <n v="12"/>
    <x v="197"/>
    <m/>
    <m/>
    <m/>
    <m/>
    <m/>
    <m/>
    <m/>
    <m/>
    <m/>
    <m/>
    <n v="527777.25"/>
    <m/>
    <m/>
    <m/>
    <m/>
    <m/>
  </r>
  <r>
    <n v="12"/>
    <x v="198"/>
    <s v="Pike County Fiscal Court"/>
    <s v="Judge Jones"/>
    <s v="Resurfacing"/>
    <s v="Sycamore Road"/>
    <s v="CR 1351Q4"/>
    <n v="3.6339999999999999"/>
    <n v="10"/>
    <n v="333027.75"/>
    <d v="2024-09-05T00:00:00"/>
    <m/>
    <m/>
    <m/>
    <m/>
    <m/>
    <m/>
    <m/>
  </r>
  <r>
    <n v="12"/>
    <x v="198"/>
    <s v="Pike County Fiscal Court"/>
    <s v="Judge Jones"/>
    <s v="Resurfacing"/>
    <s v="Bowling Ford"/>
    <s v="CR 1206Q3"/>
    <n v="2.9390000000000001"/>
    <n v="8"/>
    <n v="194749.5"/>
    <d v="2024-09-05T00:00:00"/>
    <n v="527777.25"/>
    <m/>
    <m/>
    <n v="695766.5"/>
    <n v="0"/>
    <n v="527777.25"/>
    <m/>
  </r>
  <r>
    <m/>
    <x v="124"/>
    <m/>
    <m/>
    <m/>
    <m/>
    <m/>
    <m/>
    <m/>
    <n v="137566966.47000003"/>
    <m/>
    <n v="137566966.47000003"/>
    <n v="137566966.47000003"/>
    <n v="137566966.47"/>
    <n v="164917170.27000004"/>
    <n v="8085063.9399999995"/>
    <n v="123015705.4900000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E8F23E-06A0-4A88-BF2B-1688634EAA1A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OUNTY">
  <location ref="A1:B119" firstHeaderRow="1" firstDataRow="1" firstDataCol="1"/>
  <pivotFields count="18">
    <pivotField showAll="0"/>
    <pivotField axis="axisRow" showAll="0">
      <items count="204">
        <item h="1" x="119"/>
        <item x="118"/>
        <item x="33"/>
        <item h="1" x="96"/>
        <item x="95"/>
        <item x="1"/>
        <item x="34"/>
        <item x="139"/>
        <item h="1" x="140"/>
        <item x="176"/>
        <item h="1" x="81"/>
        <item x="80"/>
        <item h="1" x="98"/>
        <item x="97"/>
        <item x="141"/>
        <item h="1" x="100"/>
        <item x="99"/>
        <item h="1" x="83"/>
        <item x="82"/>
        <item h="1" x="159"/>
        <item x="158"/>
        <item x="48"/>
        <item h="1" x="68"/>
        <item x="67"/>
        <item x="35"/>
        <item x="14"/>
        <item h="1" x="15"/>
        <item x="2"/>
        <item h="1" x="85"/>
        <item x="84"/>
        <item x="3"/>
        <item x="86"/>
        <item x="142"/>
        <item h="1" x="121"/>
        <item x="120"/>
        <item x="16"/>
        <item h="1" x="102"/>
        <item x="101"/>
        <item x="177"/>
        <item h="1" x="123"/>
        <item x="122"/>
        <item x="4"/>
        <item x="125"/>
        <item h="1" x="18"/>
        <item x="17"/>
        <item h="1" x="0"/>
        <item h="1" x="157"/>
        <item h="1" x="175"/>
        <item h="1" x="184"/>
        <item h="1" x="13"/>
        <item h="1" x="32"/>
        <item h="1" x="47"/>
        <item h="1" x="66"/>
        <item h="1" x="79"/>
        <item h="1" x="94"/>
        <item h="1" x="117"/>
        <item h="1" x="138"/>
        <item x="36"/>
        <item h="1" x="144"/>
        <item x="143"/>
        <item h="1" x="161"/>
        <item x="160"/>
        <item h="1" x="146"/>
        <item x="145"/>
        <item h="1" x="186"/>
        <item x="185"/>
        <item h="1" x="70"/>
        <item x="69"/>
        <item x="5"/>
        <item x="87"/>
        <item h="1" x="104"/>
        <item x="103"/>
        <item x="88"/>
        <item x="6"/>
        <item x="49"/>
        <item x="50"/>
        <item h="1" x="148"/>
        <item x="147"/>
        <item h="1" x="20"/>
        <item x="19"/>
        <item h="1" x="52"/>
        <item x="51"/>
        <item x="178"/>
        <item x="89"/>
        <item h="1" x="54"/>
        <item x="53"/>
        <item h="1" x="22"/>
        <item h="1" x="72"/>
        <item x="21"/>
        <item x="71"/>
        <item x="7"/>
        <item h="1" x="24"/>
        <item x="23"/>
        <item x="179"/>
        <item h="1" m="1" x="202"/>
        <item m="1" x="201"/>
        <item h="1" x="106"/>
        <item x="105"/>
        <item h="1" x="188"/>
        <item x="187"/>
        <item x="90"/>
        <item h="1" x="190"/>
        <item x="189"/>
        <item x="180"/>
        <item h="1" x="56"/>
        <item x="55"/>
        <item x="181"/>
        <item h="1" x="192"/>
        <item x="191"/>
        <item h="1" x="163"/>
        <item x="162"/>
        <item x="182"/>
        <item h="1" x="194"/>
        <item x="193"/>
        <item h="1" x="150"/>
        <item x="149"/>
        <item h="1" x="127"/>
        <item x="126"/>
        <item x="8"/>
        <item x="37"/>
        <item x="9"/>
        <item h="1" x="108"/>
        <item x="107"/>
        <item x="164"/>
        <item h="1" x="59"/>
        <item h="1" x="58"/>
        <item x="57"/>
        <item x="10"/>
        <item h="1" x="196"/>
        <item x="195"/>
        <item h="1" x="152"/>
        <item x="151"/>
        <item x="11"/>
        <item h="1" x="129"/>
        <item x="128"/>
        <item h="1" x="26"/>
        <item x="25"/>
        <item x="60"/>
        <item x="165"/>
        <item h="1" x="110"/>
        <item x="109"/>
        <item x="38"/>
        <item h="1" x="40"/>
        <item x="39"/>
        <item h="1" x="112"/>
        <item x="111"/>
        <item h="1" x="167"/>
        <item x="166"/>
        <item x="27"/>
        <item x="61"/>
        <item h="1" x="154"/>
        <item x="153"/>
        <item x="28"/>
        <item h="1" m="1" x="200"/>
        <item m="1" x="199"/>
        <item x="91"/>
        <item x="168"/>
        <item h="1" x="169"/>
        <item x="92"/>
        <item h="1" x="171"/>
        <item x="170"/>
        <item h="1" x="198"/>
        <item x="197"/>
        <item h="1" x="173"/>
        <item x="172"/>
        <item h="1" x="131"/>
        <item x="130"/>
        <item h="1" x="133"/>
        <item x="93"/>
        <item x="132"/>
        <item h="1" x="156"/>
        <item x="155"/>
        <item h="1" x="135"/>
        <item x="134"/>
        <item h="1" x="114"/>
        <item x="113"/>
        <item h="1" x="74"/>
        <item x="73"/>
        <item h="1" x="42"/>
        <item x="41"/>
        <item h="1" x="76"/>
        <item x="75"/>
        <item h="1" x="63"/>
        <item x="62"/>
        <item h="1" x="44"/>
        <item x="43"/>
        <item x="12"/>
        <item h="1" x="78"/>
        <item x="77"/>
        <item h="1" x="30"/>
        <item x="29"/>
        <item h="1" x="46"/>
        <item x="45"/>
        <item h="1" x="65"/>
        <item x="64"/>
        <item h="1" x="137"/>
        <item x="136"/>
        <item x="31"/>
        <item x="183"/>
        <item x="174"/>
        <item h="1" x="116"/>
        <item x="115"/>
        <item h="1" x="12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1"/>
  </rowFields>
  <rowItems count="118">
    <i>
      <x v="1"/>
    </i>
    <i>
      <x v="2"/>
    </i>
    <i>
      <x v="4"/>
    </i>
    <i>
      <x v="5"/>
    </i>
    <i>
      <x v="6"/>
    </i>
    <i>
      <x v="7"/>
    </i>
    <i>
      <x v="9"/>
    </i>
    <i>
      <x v="11"/>
    </i>
    <i>
      <x v="13"/>
    </i>
    <i>
      <x v="14"/>
    </i>
    <i>
      <x v="16"/>
    </i>
    <i>
      <x v="18"/>
    </i>
    <i>
      <x v="20"/>
    </i>
    <i>
      <x v="21"/>
    </i>
    <i>
      <x v="23"/>
    </i>
    <i>
      <x v="24"/>
    </i>
    <i>
      <x v="25"/>
    </i>
    <i>
      <x v="27"/>
    </i>
    <i>
      <x v="29"/>
    </i>
    <i>
      <x v="30"/>
    </i>
    <i>
      <x v="31"/>
    </i>
    <i>
      <x v="32"/>
    </i>
    <i>
      <x v="34"/>
    </i>
    <i>
      <x v="35"/>
    </i>
    <i>
      <x v="37"/>
    </i>
    <i>
      <x v="38"/>
    </i>
    <i>
      <x v="40"/>
    </i>
    <i>
      <x v="41"/>
    </i>
    <i>
      <x v="42"/>
    </i>
    <i>
      <x v="44"/>
    </i>
    <i>
      <x v="57"/>
    </i>
    <i>
      <x v="59"/>
    </i>
    <i>
      <x v="61"/>
    </i>
    <i>
      <x v="63"/>
    </i>
    <i>
      <x v="65"/>
    </i>
    <i>
      <x v="67"/>
    </i>
    <i>
      <x v="68"/>
    </i>
    <i>
      <x v="69"/>
    </i>
    <i>
      <x v="71"/>
    </i>
    <i>
      <x v="72"/>
    </i>
    <i>
      <x v="73"/>
    </i>
    <i>
      <x v="74"/>
    </i>
    <i>
      <x v="75"/>
    </i>
    <i>
      <x v="77"/>
    </i>
    <i>
      <x v="79"/>
    </i>
    <i>
      <x v="81"/>
    </i>
    <i>
      <x v="82"/>
    </i>
    <i>
      <x v="83"/>
    </i>
    <i>
      <x v="85"/>
    </i>
    <i>
      <x v="88"/>
    </i>
    <i>
      <x v="89"/>
    </i>
    <i>
      <x v="90"/>
    </i>
    <i>
      <x v="92"/>
    </i>
    <i>
      <x v="93"/>
    </i>
    <i>
      <x v="97"/>
    </i>
    <i>
      <x v="99"/>
    </i>
    <i>
      <x v="100"/>
    </i>
    <i>
      <x v="102"/>
    </i>
    <i>
      <x v="103"/>
    </i>
    <i>
      <x v="105"/>
    </i>
    <i>
      <x v="106"/>
    </i>
    <i>
      <x v="108"/>
    </i>
    <i>
      <x v="110"/>
    </i>
    <i>
      <x v="111"/>
    </i>
    <i>
      <x v="113"/>
    </i>
    <i>
      <x v="115"/>
    </i>
    <i>
      <x v="117"/>
    </i>
    <i>
      <x v="118"/>
    </i>
    <i>
      <x v="119"/>
    </i>
    <i>
      <x v="120"/>
    </i>
    <i>
      <x v="122"/>
    </i>
    <i>
      <x v="123"/>
    </i>
    <i>
      <x v="126"/>
    </i>
    <i>
      <x v="127"/>
    </i>
    <i>
      <x v="129"/>
    </i>
    <i>
      <x v="131"/>
    </i>
    <i>
      <x v="132"/>
    </i>
    <i>
      <x v="134"/>
    </i>
    <i>
      <x v="136"/>
    </i>
    <i>
      <x v="137"/>
    </i>
    <i>
      <x v="138"/>
    </i>
    <i>
      <x v="140"/>
    </i>
    <i>
      <x v="141"/>
    </i>
    <i>
      <x v="143"/>
    </i>
    <i>
      <x v="145"/>
    </i>
    <i>
      <x v="147"/>
    </i>
    <i>
      <x v="148"/>
    </i>
    <i>
      <x v="149"/>
    </i>
    <i>
      <x v="151"/>
    </i>
    <i>
      <x v="152"/>
    </i>
    <i>
      <x v="155"/>
    </i>
    <i>
      <x v="156"/>
    </i>
    <i>
      <x v="158"/>
    </i>
    <i>
      <x v="160"/>
    </i>
    <i>
      <x v="162"/>
    </i>
    <i>
      <x v="164"/>
    </i>
    <i>
      <x v="166"/>
    </i>
    <i>
      <x v="168"/>
    </i>
    <i>
      <x v="169"/>
    </i>
    <i>
      <x v="171"/>
    </i>
    <i>
      <x v="173"/>
    </i>
    <i>
      <x v="175"/>
    </i>
    <i>
      <x v="177"/>
    </i>
    <i>
      <x v="179"/>
    </i>
    <i>
      <x v="181"/>
    </i>
    <i>
      <x v="183"/>
    </i>
    <i>
      <x v="185"/>
    </i>
    <i>
      <x v="186"/>
    </i>
    <i>
      <x v="188"/>
    </i>
    <i>
      <x v="190"/>
    </i>
    <i>
      <x v="192"/>
    </i>
    <i>
      <x v="194"/>
    </i>
    <i>
      <x v="196"/>
    </i>
    <i>
      <x v="197"/>
    </i>
    <i>
      <x v="198"/>
    </i>
    <i>
      <x v="199"/>
    </i>
    <i>
      <x v="201"/>
    </i>
    <i t="grand">
      <x/>
    </i>
  </rowItems>
  <colItems count="1">
    <i/>
  </colItems>
  <dataFields count="1">
    <dataField name="County  Total" fld="12" baseField="0" baseItem="0" numFmtId="164"/>
  </dataFields>
  <formats count="14">
    <format dxfId="20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08">
      <pivotArea field="1" type="button" dataOnly="0" labelOnly="1" outline="0" axis="axisRow" fieldPosition="0"/>
    </format>
    <format dxfId="207">
      <pivotArea dataOnly="0" labelOnly="1" outline="0" axis="axisValues" fieldPosition="0"/>
    </format>
    <format dxfId="206">
      <pivotArea type="all" dataOnly="0" outline="0" fieldPosition="0"/>
    </format>
    <format dxfId="205">
      <pivotArea outline="0" collapsedLevelsAreSubtotals="1" fieldPosition="0"/>
    </format>
    <format dxfId="204">
      <pivotArea field="1" type="button" dataOnly="0" labelOnly="1" outline="0" axis="axisRow" fieldPosition="0"/>
    </format>
    <format dxfId="203">
      <pivotArea dataOnly="0" labelOnly="1" fieldPosition="0">
        <references count="1">
          <reference field="1" count="50">
            <x v="1"/>
            <x v="2"/>
            <x v="4"/>
            <x v="5"/>
            <x v="6"/>
            <x v="7"/>
            <x v="9"/>
            <x v="11"/>
            <x v="13"/>
            <x v="14"/>
            <x v="16"/>
            <x v="18"/>
            <x v="20"/>
            <x v="21"/>
            <x v="23"/>
            <x v="24"/>
            <x v="25"/>
            <x v="27"/>
            <x v="29"/>
            <x v="30"/>
            <x v="31"/>
            <x v="32"/>
            <x v="34"/>
            <x v="35"/>
            <x v="37"/>
            <x v="38"/>
            <x v="40"/>
            <x v="41"/>
            <x v="42"/>
            <x v="44"/>
            <x v="57"/>
            <x v="59"/>
            <x v="61"/>
            <x v="63"/>
            <x v="65"/>
            <x v="67"/>
            <x v="68"/>
            <x v="69"/>
            <x v="71"/>
            <x v="72"/>
            <x v="73"/>
            <x v="74"/>
            <x v="75"/>
            <x v="77"/>
            <x v="79"/>
            <x v="81"/>
            <x v="82"/>
            <x v="83"/>
            <x v="85"/>
            <x v="88"/>
          </reference>
        </references>
      </pivotArea>
    </format>
    <format dxfId="202">
      <pivotArea dataOnly="0" labelOnly="1" fieldPosition="0">
        <references count="1">
          <reference field="1" count="50">
            <x v="89"/>
            <x v="90"/>
            <x v="92"/>
            <x v="93"/>
            <x v="95"/>
            <x v="97"/>
            <x v="99"/>
            <x v="100"/>
            <x v="102"/>
            <x v="103"/>
            <x v="105"/>
            <x v="106"/>
            <x v="108"/>
            <x v="110"/>
            <x v="111"/>
            <x v="113"/>
            <x v="115"/>
            <x v="117"/>
            <x v="118"/>
            <x v="119"/>
            <x v="120"/>
            <x v="122"/>
            <x v="123"/>
            <x v="126"/>
            <x v="127"/>
            <x v="129"/>
            <x v="131"/>
            <x v="132"/>
            <x v="134"/>
            <x v="136"/>
            <x v="137"/>
            <x v="138"/>
            <x v="140"/>
            <x v="141"/>
            <x v="143"/>
            <x v="145"/>
            <x v="147"/>
            <x v="148"/>
            <x v="149"/>
            <x v="151"/>
            <x v="152"/>
            <x v="154"/>
            <x v="155"/>
            <x v="156"/>
            <x v="158"/>
            <x v="160"/>
            <x v="162"/>
            <x v="164"/>
            <x v="166"/>
            <x v="168"/>
          </reference>
        </references>
      </pivotArea>
    </format>
    <format dxfId="201">
      <pivotArea dataOnly="0" labelOnly="1" fieldPosition="0">
        <references count="1">
          <reference field="1" count="19">
            <x v="169"/>
            <x v="171"/>
            <x v="173"/>
            <x v="175"/>
            <x v="177"/>
            <x v="179"/>
            <x v="181"/>
            <x v="183"/>
            <x v="185"/>
            <x v="186"/>
            <x v="188"/>
            <x v="190"/>
            <x v="192"/>
            <x v="194"/>
            <x v="196"/>
            <x v="197"/>
            <x v="198"/>
            <x v="199"/>
            <x v="201"/>
          </reference>
        </references>
      </pivotArea>
    </format>
    <format dxfId="200">
      <pivotArea dataOnly="0" labelOnly="1" grandRow="1" outline="0" fieldPosition="0"/>
    </format>
    <format dxfId="199">
      <pivotArea dataOnly="0" labelOnly="1" outline="0" axis="axisValues" fieldPosition="0"/>
    </format>
    <format dxfId="198">
      <pivotArea dataOnly="0" labelOnly="1" fieldPosition="0">
        <references count="1">
          <reference field="1" count="1">
            <x v="89"/>
          </reference>
        </references>
      </pivotArea>
    </format>
    <format dxfId="197">
      <pivotArea dataOnly="0" labelOnly="1" fieldPosition="0">
        <references count="1">
          <reference field="1" count="1">
            <x v="88"/>
          </reference>
        </references>
      </pivotArea>
    </format>
    <format dxfId="196">
      <pivotArea dataOnly="0" labelOnly="1" fieldPosition="0">
        <references count="1">
          <reference field="1" count="1">
            <x v="16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51C9-F080-47F4-B2A3-1158BB589309}">
  <sheetPr>
    <pageSetUpPr fitToPage="1"/>
  </sheetPr>
  <dimension ref="A1:G135"/>
  <sheetViews>
    <sheetView tabSelected="1" topLeftCell="A12" workbookViewId="0">
      <selection activeCell="E16" sqref="E16"/>
    </sheetView>
  </sheetViews>
  <sheetFormatPr defaultRowHeight="15" x14ac:dyDescent="0.25"/>
  <cols>
    <col min="1" max="1" width="21.42578125" bestFit="1" customWidth="1"/>
    <col min="2" max="2" width="14.5703125" bestFit="1" customWidth="1"/>
    <col min="3" max="3" width="18.140625" bestFit="1" customWidth="1"/>
    <col min="4" max="4" width="49.7109375" customWidth="1"/>
    <col min="5" max="5" width="30.85546875" customWidth="1"/>
    <col min="6" max="6" width="17.85546875" customWidth="1"/>
    <col min="7" max="7" width="32.5703125" customWidth="1"/>
    <col min="8" max="13" width="5.85546875" bestFit="1" customWidth="1"/>
    <col min="14" max="14" width="8.85546875" bestFit="1" customWidth="1"/>
    <col min="15" max="17" width="5.85546875" bestFit="1" customWidth="1"/>
    <col min="18" max="19" width="8.85546875" bestFit="1" customWidth="1"/>
    <col min="20" max="24" width="5.85546875" bestFit="1" customWidth="1"/>
    <col min="25" max="25" width="8.85546875" bestFit="1" customWidth="1"/>
    <col min="26" max="26" width="7.85546875" bestFit="1" customWidth="1"/>
    <col min="27" max="35" width="5.85546875" bestFit="1" customWidth="1"/>
    <col min="36" max="36" width="8.85546875" bestFit="1" customWidth="1"/>
    <col min="37" max="38" width="6.85546875" bestFit="1" customWidth="1"/>
    <col min="39" max="39" width="9.85546875" bestFit="1" customWidth="1"/>
    <col min="40" max="40" width="6.85546875" bestFit="1" customWidth="1"/>
    <col min="41" max="41" width="9.85546875" bestFit="1" customWidth="1"/>
    <col min="42" max="45" width="6.85546875" bestFit="1" customWidth="1"/>
    <col min="46" max="46" width="8.85546875" bestFit="1" customWidth="1"/>
    <col min="47" max="47" width="9.85546875" bestFit="1" customWidth="1"/>
    <col min="48" max="48" width="6.85546875" bestFit="1" customWidth="1"/>
    <col min="49" max="50" width="8.85546875" bestFit="1" customWidth="1"/>
    <col min="51" max="52" width="6.85546875" bestFit="1" customWidth="1"/>
    <col min="53" max="54" width="9.85546875" bestFit="1" customWidth="1"/>
    <col min="55" max="58" width="6.85546875" bestFit="1" customWidth="1"/>
    <col min="59" max="59" width="9.85546875" bestFit="1" customWidth="1"/>
    <col min="60" max="71" width="6.85546875" bestFit="1" customWidth="1"/>
    <col min="72" max="72" width="9.85546875" bestFit="1" customWidth="1"/>
    <col min="73" max="81" width="6.85546875" bestFit="1" customWidth="1"/>
    <col min="82" max="82" width="8.85546875" bestFit="1" customWidth="1"/>
    <col min="83" max="84" width="6.85546875" bestFit="1" customWidth="1"/>
    <col min="85" max="86" width="8.85546875" bestFit="1" customWidth="1"/>
    <col min="87" max="92" width="6.85546875" bestFit="1" customWidth="1"/>
    <col min="93" max="93" width="9.85546875" bestFit="1" customWidth="1"/>
    <col min="94" max="100" width="6.85546875" bestFit="1" customWidth="1"/>
    <col min="101" max="101" width="9.85546875" bestFit="1" customWidth="1"/>
    <col min="102" max="102" width="6.85546875" bestFit="1" customWidth="1"/>
    <col min="103" max="103" width="8.85546875" bestFit="1" customWidth="1"/>
    <col min="104" max="114" width="6.85546875" bestFit="1" customWidth="1"/>
    <col min="115" max="115" width="8.85546875" bestFit="1" customWidth="1"/>
    <col min="116" max="118" width="6.85546875" bestFit="1" customWidth="1"/>
    <col min="119" max="119" width="8.85546875" bestFit="1" customWidth="1"/>
    <col min="120" max="120" width="9.85546875" bestFit="1" customWidth="1"/>
    <col min="121" max="122" width="6.85546875" bestFit="1" customWidth="1"/>
    <col min="123" max="124" width="9.85546875" bestFit="1" customWidth="1"/>
    <col min="125" max="129" width="6.85546875" bestFit="1" customWidth="1"/>
    <col min="130" max="130" width="9.85546875" bestFit="1" customWidth="1"/>
    <col min="131" max="135" width="6.85546875" bestFit="1" customWidth="1"/>
    <col min="136" max="137" width="9.85546875" bestFit="1" customWidth="1"/>
    <col min="138" max="139" width="6.85546875" bestFit="1" customWidth="1"/>
    <col min="140" max="140" width="9.85546875" bestFit="1" customWidth="1"/>
    <col min="141" max="141" width="6.85546875" bestFit="1" customWidth="1"/>
    <col min="142" max="142" width="8.85546875" bestFit="1" customWidth="1"/>
    <col min="143" max="144" width="6.85546875" bestFit="1" customWidth="1"/>
    <col min="145" max="145" width="8.85546875" bestFit="1" customWidth="1"/>
    <col min="146" max="146" width="6.85546875" bestFit="1" customWidth="1"/>
    <col min="147" max="147" width="9.85546875" bestFit="1" customWidth="1"/>
    <col min="148" max="149" width="6.85546875" bestFit="1" customWidth="1"/>
    <col min="150" max="150" width="9.85546875" bestFit="1" customWidth="1"/>
    <col min="151" max="154" width="6.85546875" bestFit="1" customWidth="1"/>
    <col min="155" max="155" width="9.85546875" bestFit="1" customWidth="1"/>
    <col min="156" max="164" width="6.85546875" bestFit="1" customWidth="1"/>
    <col min="165" max="165" width="8.85546875" bestFit="1" customWidth="1"/>
    <col min="166" max="168" width="6.85546875" bestFit="1" customWidth="1"/>
    <col min="169" max="169" width="8.85546875" bestFit="1" customWidth="1"/>
    <col min="170" max="174" width="6.85546875" bestFit="1" customWidth="1"/>
    <col min="175" max="176" width="8.85546875" bestFit="1" customWidth="1"/>
    <col min="177" max="180" width="6.85546875" bestFit="1" customWidth="1"/>
    <col min="181" max="182" width="9.85546875" bestFit="1" customWidth="1"/>
    <col min="183" max="185" width="6.85546875" bestFit="1" customWidth="1"/>
    <col min="186" max="186" width="9.85546875" bestFit="1" customWidth="1"/>
    <col min="187" max="190" width="6.85546875" bestFit="1" customWidth="1"/>
    <col min="191" max="191" width="8.85546875" bestFit="1" customWidth="1"/>
    <col min="192" max="192" width="9.85546875" bestFit="1" customWidth="1"/>
    <col min="193" max="195" width="6.85546875" bestFit="1" customWidth="1"/>
    <col min="196" max="203" width="7.85546875" bestFit="1" customWidth="1"/>
    <col min="204" max="204" width="10.85546875" bestFit="1" customWidth="1"/>
    <col min="205" max="209" width="7.85546875" bestFit="1" customWidth="1"/>
    <col min="210" max="210" width="9.85546875" bestFit="1" customWidth="1"/>
    <col min="211" max="212" width="7.85546875" bestFit="1" customWidth="1"/>
    <col min="213" max="213" width="9.85546875" bestFit="1" customWidth="1"/>
    <col min="214" max="217" width="7.85546875" bestFit="1" customWidth="1"/>
    <col min="218" max="218" width="10.85546875" bestFit="1" customWidth="1"/>
    <col min="219" max="222" width="7.85546875" bestFit="1" customWidth="1"/>
    <col min="223" max="223" width="9.85546875" bestFit="1" customWidth="1"/>
    <col min="224" max="228" width="7.85546875" bestFit="1" customWidth="1"/>
    <col min="229" max="229" width="10.85546875" bestFit="1" customWidth="1"/>
    <col min="230" max="235" width="7.85546875" bestFit="1" customWidth="1"/>
    <col min="236" max="236" width="9.85546875" bestFit="1" customWidth="1"/>
    <col min="237" max="241" width="7.85546875" bestFit="1" customWidth="1"/>
    <col min="242" max="242" width="10.85546875" bestFit="1" customWidth="1"/>
    <col min="243" max="243" width="14.5703125" bestFit="1" customWidth="1"/>
    <col min="244" max="244" width="11.28515625" bestFit="1" customWidth="1"/>
    <col min="245" max="256" width="5.85546875" bestFit="1" customWidth="1"/>
    <col min="257" max="257" width="8.85546875" bestFit="1" customWidth="1"/>
    <col min="258" max="260" width="5.85546875" bestFit="1" customWidth="1"/>
    <col min="261" max="262" width="8.85546875" bestFit="1" customWidth="1"/>
    <col min="263" max="267" width="5.85546875" bestFit="1" customWidth="1"/>
    <col min="268" max="268" width="8.85546875" bestFit="1" customWidth="1"/>
    <col min="269" max="269" width="7.85546875" bestFit="1" customWidth="1"/>
    <col min="270" max="278" width="5.85546875" bestFit="1" customWidth="1"/>
    <col min="279" max="279" width="8.85546875" bestFit="1" customWidth="1"/>
    <col min="280" max="281" width="6.85546875" bestFit="1" customWidth="1"/>
    <col min="282" max="282" width="9.85546875" bestFit="1" customWidth="1"/>
    <col min="283" max="283" width="6.85546875" bestFit="1" customWidth="1"/>
    <col min="284" max="284" width="9.85546875" bestFit="1" customWidth="1"/>
    <col min="285" max="288" width="6.85546875" bestFit="1" customWidth="1"/>
    <col min="289" max="289" width="8.85546875" bestFit="1" customWidth="1"/>
    <col min="290" max="290" width="9.85546875" bestFit="1" customWidth="1"/>
    <col min="291" max="291" width="6.85546875" bestFit="1" customWidth="1"/>
    <col min="292" max="293" width="8.85546875" bestFit="1" customWidth="1"/>
    <col min="294" max="295" width="6.85546875" bestFit="1" customWidth="1"/>
    <col min="296" max="297" width="9.85546875" bestFit="1" customWidth="1"/>
    <col min="298" max="301" width="6.85546875" bestFit="1" customWidth="1"/>
    <col min="302" max="302" width="9.85546875" bestFit="1" customWidth="1"/>
    <col min="303" max="314" width="6.85546875" bestFit="1" customWidth="1"/>
    <col min="315" max="315" width="9.85546875" bestFit="1" customWidth="1"/>
    <col min="316" max="324" width="6.85546875" bestFit="1" customWidth="1"/>
    <col min="325" max="325" width="8.85546875" bestFit="1" customWidth="1"/>
    <col min="326" max="327" width="6.85546875" bestFit="1" customWidth="1"/>
    <col min="328" max="329" width="8.85546875" bestFit="1" customWidth="1"/>
    <col min="330" max="335" width="6.85546875" bestFit="1" customWidth="1"/>
    <col min="336" max="336" width="9.85546875" bestFit="1" customWidth="1"/>
    <col min="337" max="343" width="6.85546875" bestFit="1" customWidth="1"/>
    <col min="344" max="344" width="9.85546875" bestFit="1" customWidth="1"/>
    <col min="345" max="345" width="6.85546875" bestFit="1" customWidth="1"/>
    <col min="346" max="346" width="8.85546875" bestFit="1" customWidth="1"/>
    <col min="347" max="357" width="6.85546875" bestFit="1" customWidth="1"/>
    <col min="358" max="358" width="8.85546875" bestFit="1" customWidth="1"/>
    <col min="359" max="361" width="6.85546875" bestFit="1" customWidth="1"/>
    <col min="362" max="362" width="8.85546875" bestFit="1" customWidth="1"/>
    <col min="363" max="363" width="9.85546875" bestFit="1" customWidth="1"/>
    <col min="364" max="365" width="6.85546875" bestFit="1" customWidth="1"/>
    <col min="366" max="367" width="9.85546875" bestFit="1" customWidth="1"/>
    <col min="368" max="372" width="6.85546875" bestFit="1" customWidth="1"/>
    <col min="373" max="373" width="9.85546875" bestFit="1" customWidth="1"/>
    <col min="374" max="378" width="6.85546875" bestFit="1" customWidth="1"/>
    <col min="379" max="380" width="9.85546875" bestFit="1" customWidth="1"/>
    <col min="381" max="382" width="6.85546875" bestFit="1" customWidth="1"/>
    <col min="383" max="383" width="9.85546875" bestFit="1" customWidth="1"/>
    <col min="384" max="384" width="6.85546875" bestFit="1" customWidth="1"/>
    <col min="385" max="385" width="8.85546875" bestFit="1" customWidth="1"/>
    <col min="386" max="387" width="6.85546875" bestFit="1" customWidth="1"/>
    <col min="388" max="388" width="8.85546875" bestFit="1" customWidth="1"/>
    <col min="389" max="389" width="6.85546875" bestFit="1" customWidth="1"/>
    <col min="390" max="390" width="9.85546875" bestFit="1" customWidth="1"/>
    <col min="391" max="392" width="6.85546875" bestFit="1" customWidth="1"/>
    <col min="393" max="393" width="9.85546875" bestFit="1" customWidth="1"/>
    <col min="394" max="397" width="6.85546875" bestFit="1" customWidth="1"/>
    <col min="398" max="398" width="9.85546875" bestFit="1" customWidth="1"/>
    <col min="399" max="407" width="6.85546875" bestFit="1" customWidth="1"/>
    <col min="408" max="408" width="8.85546875" bestFit="1" customWidth="1"/>
    <col min="409" max="411" width="6.85546875" bestFit="1" customWidth="1"/>
    <col min="412" max="412" width="8.85546875" bestFit="1" customWidth="1"/>
    <col min="413" max="417" width="6.85546875" bestFit="1" customWidth="1"/>
    <col min="418" max="419" width="8.85546875" bestFit="1" customWidth="1"/>
    <col min="420" max="423" width="6.85546875" bestFit="1" customWidth="1"/>
    <col min="424" max="425" width="9.85546875" bestFit="1" customWidth="1"/>
    <col min="426" max="428" width="6.85546875" bestFit="1" customWidth="1"/>
    <col min="429" max="429" width="9.85546875" bestFit="1" customWidth="1"/>
    <col min="430" max="433" width="6.85546875" bestFit="1" customWidth="1"/>
    <col min="434" max="434" width="8.85546875" bestFit="1" customWidth="1"/>
    <col min="435" max="435" width="9.85546875" bestFit="1" customWidth="1"/>
    <col min="436" max="438" width="6.85546875" bestFit="1" customWidth="1"/>
    <col min="439" max="446" width="7.85546875" bestFit="1" customWidth="1"/>
    <col min="447" max="447" width="10.85546875" bestFit="1" customWidth="1"/>
    <col min="448" max="452" width="7.85546875" bestFit="1" customWidth="1"/>
    <col min="453" max="453" width="9.85546875" bestFit="1" customWidth="1"/>
    <col min="454" max="455" width="7.85546875" bestFit="1" customWidth="1"/>
    <col min="456" max="456" width="9.85546875" bestFit="1" customWidth="1"/>
    <col min="457" max="460" width="7.85546875" bestFit="1" customWidth="1"/>
    <col min="461" max="461" width="10.85546875" bestFit="1" customWidth="1"/>
    <col min="462" max="465" width="7.85546875" bestFit="1" customWidth="1"/>
    <col min="466" max="466" width="9.85546875" bestFit="1" customWidth="1"/>
    <col min="467" max="471" width="7.85546875" bestFit="1" customWidth="1"/>
    <col min="472" max="472" width="10.85546875" bestFit="1" customWidth="1"/>
    <col min="473" max="478" width="7.85546875" bestFit="1" customWidth="1"/>
    <col min="479" max="479" width="9.85546875" bestFit="1" customWidth="1"/>
    <col min="480" max="484" width="7.85546875" bestFit="1" customWidth="1"/>
    <col min="485" max="485" width="10.85546875" bestFit="1" customWidth="1"/>
    <col min="486" max="486" width="6.85546875" bestFit="1" customWidth="1"/>
    <col min="487" max="487" width="18.140625" bestFit="1" customWidth="1"/>
    <col min="488" max="499" width="5.85546875" bestFit="1" customWidth="1"/>
    <col min="500" max="500" width="8.85546875" bestFit="1" customWidth="1"/>
    <col min="501" max="503" width="5.85546875" bestFit="1" customWidth="1"/>
    <col min="504" max="505" width="8.85546875" bestFit="1" customWidth="1"/>
    <col min="506" max="510" width="5.85546875" bestFit="1" customWidth="1"/>
    <col min="511" max="511" width="8.85546875" bestFit="1" customWidth="1"/>
    <col min="512" max="512" width="7.85546875" bestFit="1" customWidth="1"/>
    <col min="513" max="521" width="5.85546875" bestFit="1" customWidth="1"/>
    <col min="522" max="522" width="8.85546875" bestFit="1" customWidth="1"/>
    <col min="523" max="524" width="6.85546875" bestFit="1" customWidth="1"/>
    <col min="525" max="525" width="9.85546875" bestFit="1" customWidth="1"/>
    <col min="526" max="526" width="6.85546875" bestFit="1" customWidth="1"/>
    <col min="527" max="527" width="9.85546875" bestFit="1" customWidth="1"/>
    <col min="528" max="531" width="6.85546875" bestFit="1" customWidth="1"/>
    <col min="532" max="532" width="8.85546875" bestFit="1" customWidth="1"/>
    <col min="533" max="533" width="9.85546875" bestFit="1" customWidth="1"/>
    <col min="534" max="534" width="6.85546875" bestFit="1" customWidth="1"/>
    <col min="535" max="536" width="8.85546875" bestFit="1" customWidth="1"/>
    <col min="537" max="538" width="6.85546875" bestFit="1" customWidth="1"/>
    <col min="539" max="540" width="9.85546875" bestFit="1" customWidth="1"/>
    <col min="541" max="544" width="6.85546875" bestFit="1" customWidth="1"/>
    <col min="545" max="545" width="9.85546875" bestFit="1" customWidth="1"/>
    <col min="546" max="557" width="6.85546875" bestFit="1" customWidth="1"/>
    <col min="558" max="558" width="9.85546875" bestFit="1" customWidth="1"/>
    <col min="559" max="567" width="6.85546875" bestFit="1" customWidth="1"/>
    <col min="568" max="568" width="8.85546875" bestFit="1" customWidth="1"/>
    <col min="569" max="570" width="6.85546875" bestFit="1" customWidth="1"/>
    <col min="571" max="572" width="8.85546875" bestFit="1" customWidth="1"/>
    <col min="573" max="578" width="6.85546875" bestFit="1" customWidth="1"/>
    <col min="579" max="579" width="9.85546875" bestFit="1" customWidth="1"/>
    <col min="580" max="586" width="6.85546875" bestFit="1" customWidth="1"/>
    <col min="587" max="587" width="9.85546875" bestFit="1" customWidth="1"/>
    <col min="588" max="588" width="6.85546875" bestFit="1" customWidth="1"/>
    <col min="589" max="589" width="8.85546875" bestFit="1" customWidth="1"/>
    <col min="590" max="600" width="6.85546875" bestFit="1" customWidth="1"/>
    <col min="601" max="601" width="8.85546875" bestFit="1" customWidth="1"/>
    <col min="602" max="604" width="6.85546875" bestFit="1" customWidth="1"/>
    <col min="605" max="605" width="8.85546875" bestFit="1" customWidth="1"/>
    <col min="606" max="606" width="9.85546875" bestFit="1" customWidth="1"/>
    <col min="607" max="608" width="6.85546875" bestFit="1" customWidth="1"/>
    <col min="609" max="610" width="9.85546875" bestFit="1" customWidth="1"/>
    <col min="611" max="615" width="6.85546875" bestFit="1" customWidth="1"/>
    <col min="616" max="616" width="9.85546875" bestFit="1" customWidth="1"/>
    <col min="617" max="621" width="6.85546875" bestFit="1" customWidth="1"/>
    <col min="622" max="623" width="9.85546875" bestFit="1" customWidth="1"/>
    <col min="624" max="625" width="6.85546875" bestFit="1" customWidth="1"/>
    <col min="626" max="626" width="9.85546875" bestFit="1" customWidth="1"/>
    <col min="627" max="627" width="6.85546875" bestFit="1" customWidth="1"/>
    <col min="628" max="628" width="8.85546875" bestFit="1" customWidth="1"/>
    <col min="629" max="630" width="6.85546875" bestFit="1" customWidth="1"/>
    <col min="631" max="631" width="8.85546875" bestFit="1" customWidth="1"/>
    <col min="632" max="632" width="6.85546875" bestFit="1" customWidth="1"/>
    <col min="633" max="633" width="9.85546875" bestFit="1" customWidth="1"/>
    <col min="634" max="635" width="6.85546875" bestFit="1" customWidth="1"/>
    <col min="636" max="636" width="9.85546875" bestFit="1" customWidth="1"/>
    <col min="637" max="640" width="6.85546875" bestFit="1" customWidth="1"/>
    <col min="641" max="641" width="9.85546875" bestFit="1" customWidth="1"/>
    <col min="642" max="650" width="6.85546875" bestFit="1" customWidth="1"/>
    <col min="651" max="651" width="8.85546875" bestFit="1" customWidth="1"/>
    <col min="652" max="654" width="6.85546875" bestFit="1" customWidth="1"/>
    <col min="655" max="655" width="8.85546875" bestFit="1" customWidth="1"/>
    <col min="656" max="660" width="6.85546875" bestFit="1" customWidth="1"/>
    <col min="661" max="662" width="8.85546875" bestFit="1" customWidth="1"/>
    <col min="663" max="666" width="6.85546875" bestFit="1" customWidth="1"/>
    <col min="667" max="668" width="9.85546875" bestFit="1" customWidth="1"/>
    <col min="669" max="671" width="6.85546875" bestFit="1" customWidth="1"/>
    <col min="672" max="672" width="9.85546875" bestFit="1" customWidth="1"/>
    <col min="673" max="676" width="6.85546875" bestFit="1" customWidth="1"/>
    <col min="677" max="677" width="8.85546875" bestFit="1" customWidth="1"/>
    <col min="678" max="678" width="9.85546875" bestFit="1" customWidth="1"/>
    <col min="679" max="681" width="6.85546875" bestFit="1" customWidth="1"/>
    <col min="682" max="689" width="7.85546875" bestFit="1" customWidth="1"/>
    <col min="690" max="690" width="10.85546875" bestFit="1" customWidth="1"/>
    <col min="691" max="695" width="7.85546875" bestFit="1" customWidth="1"/>
    <col min="696" max="696" width="9.85546875" bestFit="1" customWidth="1"/>
    <col min="697" max="698" width="7.85546875" bestFit="1" customWidth="1"/>
    <col min="699" max="699" width="9.85546875" bestFit="1" customWidth="1"/>
    <col min="700" max="703" width="7.85546875" bestFit="1" customWidth="1"/>
    <col min="704" max="704" width="10.85546875" bestFit="1" customWidth="1"/>
    <col min="705" max="708" width="7.85546875" bestFit="1" customWidth="1"/>
    <col min="709" max="709" width="9.85546875" bestFit="1" customWidth="1"/>
    <col min="710" max="714" width="7.85546875" bestFit="1" customWidth="1"/>
    <col min="715" max="715" width="10.85546875" bestFit="1" customWidth="1"/>
    <col min="716" max="721" width="7.85546875" bestFit="1" customWidth="1"/>
    <col min="722" max="722" width="9.85546875" bestFit="1" customWidth="1"/>
    <col min="723" max="727" width="7.85546875" bestFit="1" customWidth="1"/>
    <col min="728" max="728" width="10.85546875" bestFit="1" customWidth="1"/>
    <col min="729" max="729" width="11.85546875" bestFit="1" customWidth="1"/>
    <col min="730" max="730" width="16.85546875" bestFit="1" customWidth="1"/>
    <col min="731" max="731" width="16.140625" bestFit="1" customWidth="1"/>
    <col min="732" max="732" width="22.85546875" bestFit="1" customWidth="1"/>
  </cols>
  <sheetData>
    <row r="1" spans="1:7" ht="16.5" thickTop="1" thickBot="1" x14ac:dyDescent="0.3">
      <c r="A1" s="1" t="s">
        <v>0</v>
      </c>
      <c r="B1" s="1" t="s">
        <v>1</v>
      </c>
    </row>
    <row r="2" spans="1:7" ht="15.75" thickTop="1" x14ac:dyDescent="0.25">
      <c r="A2" s="2" t="s">
        <v>2</v>
      </c>
      <c r="B2" s="3">
        <v>1310653</v>
      </c>
    </row>
    <row r="3" spans="1:7" x14ac:dyDescent="0.25">
      <c r="A3" s="4" t="s">
        <v>3</v>
      </c>
      <c r="B3" s="5">
        <v>1246453.3500000001</v>
      </c>
    </row>
    <row r="4" spans="1:7" x14ac:dyDescent="0.25">
      <c r="A4" s="4" t="s">
        <v>4</v>
      </c>
      <c r="B4" s="5">
        <v>416000</v>
      </c>
    </row>
    <row r="5" spans="1:7" x14ac:dyDescent="0.25">
      <c r="A5" s="4" t="s">
        <v>5</v>
      </c>
      <c r="B5" s="5">
        <v>272000</v>
      </c>
    </row>
    <row r="6" spans="1:7" x14ac:dyDescent="0.25">
      <c r="A6" s="4" t="s">
        <v>6</v>
      </c>
      <c r="B6" s="5">
        <v>1046350</v>
      </c>
    </row>
    <row r="7" spans="1:7" x14ac:dyDescent="0.25">
      <c r="A7" s="4" t="s">
        <v>7</v>
      </c>
      <c r="B7" s="5">
        <v>2225036.31</v>
      </c>
    </row>
    <row r="8" spans="1:7" x14ac:dyDescent="0.25">
      <c r="A8" s="4" t="s">
        <v>8</v>
      </c>
      <c r="B8" s="5">
        <v>720388</v>
      </c>
      <c r="C8" s="6"/>
      <c r="D8" s="6"/>
    </row>
    <row r="9" spans="1:7" x14ac:dyDescent="0.25">
      <c r="A9" s="4" t="s">
        <v>9</v>
      </c>
      <c r="B9" s="5">
        <v>776000</v>
      </c>
    </row>
    <row r="10" spans="1:7" x14ac:dyDescent="0.25">
      <c r="A10" s="4" t="s">
        <v>10</v>
      </c>
      <c r="B10" s="5">
        <v>850382.65999999992</v>
      </c>
    </row>
    <row r="11" spans="1:7" x14ac:dyDescent="0.25">
      <c r="A11" s="4" t="s">
        <v>11</v>
      </c>
      <c r="B11" s="5">
        <v>227800</v>
      </c>
    </row>
    <row r="12" spans="1:7" x14ac:dyDescent="0.25">
      <c r="A12" s="4" t="s">
        <v>12</v>
      </c>
      <c r="B12" s="5">
        <v>809000</v>
      </c>
      <c r="D12" s="7"/>
      <c r="E12" s="7"/>
      <c r="F12" s="7"/>
      <c r="G12" s="8"/>
    </row>
    <row r="13" spans="1:7" x14ac:dyDescent="0.25">
      <c r="A13" s="4" t="s">
        <v>13</v>
      </c>
      <c r="B13" s="5">
        <v>1600200</v>
      </c>
      <c r="D13" s="9"/>
      <c r="E13" s="7"/>
      <c r="F13" s="9"/>
    </row>
    <row r="14" spans="1:7" ht="15.75" thickBot="1" x14ac:dyDescent="0.3">
      <c r="A14" s="4" t="s">
        <v>14</v>
      </c>
      <c r="B14" s="5">
        <v>2269718.15</v>
      </c>
    </row>
    <row r="15" spans="1:7" ht="15.75" thickTop="1" x14ac:dyDescent="0.25">
      <c r="A15" s="4" t="s">
        <v>15</v>
      </c>
      <c r="B15" s="5">
        <v>865943.97</v>
      </c>
      <c r="E15" s="10"/>
      <c r="F15" s="11"/>
    </row>
    <row r="16" spans="1:7" x14ac:dyDescent="0.25">
      <c r="A16" s="4" t="s">
        <v>16</v>
      </c>
      <c r="B16" s="5">
        <v>168838</v>
      </c>
      <c r="E16" s="12" t="s">
        <v>2663</v>
      </c>
      <c r="F16" s="13">
        <v>1667</v>
      </c>
    </row>
    <row r="17" spans="1:6" x14ac:dyDescent="0.25">
      <c r="A17" s="4" t="s">
        <v>17</v>
      </c>
      <c r="B17" s="5">
        <v>1081312.5</v>
      </c>
      <c r="E17" s="14" t="s">
        <v>18</v>
      </c>
      <c r="F17" s="364">
        <v>178085308.71000004</v>
      </c>
    </row>
    <row r="18" spans="1:6" x14ac:dyDescent="0.25">
      <c r="A18" s="4" t="s">
        <v>19</v>
      </c>
      <c r="B18" s="5">
        <v>1798000</v>
      </c>
      <c r="E18" s="14" t="s">
        <v>20</v>
      </c>
      <c r="F18" s="16">
        <f>'[1]FY 2026 CPPP Pending Projects'!J1439</f>
        <v>137566966.47000003</v>
      </c>
    </row>
    <row r="19" spans="1:6" x14ac:dyDescent="0.25">
      <c r="A19" s="4" t="s">
        <v>21</v>
      </c>
      <c r="B19" s="5">
        <v>2358652.2000000002</v>
      </c>
      <c r="E19" s="17" t="s">
        <v>22</v>
      </c>
      <c r="F19" s="18">
        <f>'[1]MASTER LOG DRAFT'!K1669</f>
        <v>40518342.240000017</v>
      </c>
    </row>
    <row r="20" spans="1:6" x14ac:dyDescent="0.25">
      <c r="A20" s="4" t="s">
        <v>23</v>
      </c>
      <c r="B20" s="5">
        <v>4177568.23</v>
      </c>
      <c r="E20" s="12" t="s">
        <v>24</v>
      </c>
      <c r="F20" s="15">
        <f>'[1]FY 2026 CPPP Pending Projects'!B1442</f>
        <v>0</v>
      </c>
    </row>
    <row r="21" spans="1:6" x14ac:dyDescent="0.25">
      <c r="A21" s="4" t="s">
        <v>25</v>
      </c>
      <c r="B21" s="5">
        <v>1467307</v>
      </c>
      <c r="E21" s="19" t="s">
        <v>26</v>
      </c>
      <c r="F21" s="15">
        <f>'[1]FY 2026 CPPP Pending Projects'!F1442</f>
        <v>51403629.910000011</v>
      </c>
    </row>
    <row r="22" spans="1:6" x14ac:dyDescent="0.25">
      <c r="A22" s="4" t="s">
        <v>27</v>
      </c>
      <c r="B22" s="5">
        <v>196803</v>
      </c>
      <c r="E22" s="12" t="s">
        <v>28</v>
      </c>
      <c r="F22" s="15">
        <f>'[1]FY 2026 CPPP Pending Projects'!G1442</f>
        <v>48153220.709999993</v>
      </c>
    </row>
    <row r="23" spans="1:6" x14ac:dyDescent="0.25">
      <c r="A23" s="4" t="s">
        <v>29</v>
      </c>
      <c r="B23" s="5">
        <v>951701.12</v>
      </c>
      <c r="E23" s="12" t="s">
        <v>30</v>
      </c>
      <c r="F23" s="15">
        <f>'[1]FY 2026 CPPP Pending Projects'!J1442</f>
        <v>33263104.850000001</v>
      </c>
    </row>
    <row r="24" spans="1:6" x14ac:dyDescent="0.25">
      <c r="A24" s="4" t="s">
        <v>31</v>
      </c>
      <c r="B24" s="5">
        <v>563350</v>
      </c>
      <c r="E24" s="19" t="s">
        <v>32</v>
      </c>
      <c r="F24" s="16">
        <f>'[1]FY 2026 CPPP Pending Projects'!C1442</f>
        <v>4747011</v>
      </c>
    </row>
    <row r="25" spans="1:6" x14ac:dyDescent="0.25">
      <c r="A25" s="4" t="s">
        <v>33</v>
      </c>
      <c r="B25" s="5">
        <v>1558226.9699999997</v>
      </c>
      <c r="E25" s="20"/>
      <c r="F25" s="21"/>
    </row>
    <row r="26" spans="1:6" ht="15.75" thickBot="1" x14ac:dyDescent="0.3">
      <c r="A26" s="4" t="s">
        <v>34</v>
      </c>
      <c r="B26" s="5">
        <v>3338256.62</v>
      </c>
      <c r="C26" s="22"/>
      <c r="D26" s="22"/>
      <c r="E26" s="23"/>
      <c r="F26" s="24"/>
    </row>
    <row r="27" spans="1:6" ht="15.75" thickTop="1" x14ac:dyDescent="0.25">
      <c r="A27" s="4" t="s">
        <v>35</v>
      </c>
      <c r="B27" s="5">
        <v>809145.26</v>
      </c>
    </row>
    <row r="28" spans="1:6" x14ac:dyDescent="0.25">
      <c r="A28" s="4" t="s">
        <v>36</v>
      </c>
      <c r="B28" s="5">
        <v>445000</v>
      </c>
    </row>
    <row r="29" spans="1:6" x14ac:dyDescent="0.25">
      <c r="A29" s="4" t="s">
        <v>37</v>
      </c>
      <c r="B29" s="5">
        <v>1024276.6699999999</v>
      </c>
    </row>
    <row r="30" spans="1:6" x14ac:dyDescent="0.25">
      <c r="A30" s="4" t="s">
        <v>38</v>
      </c>
      <c r="B30" s="5">
        <v>264800</v>
      </c>
    </row>
    <row r="31" spans="1:6" x14ac:dyDescent="0.25">
      <c r="A31" s="4" t="s">
        <v>39</v>
      </c>
      <c r="B31" s="5">
        <v>335000</v>
      </c>
    </row>
    <row r="32" spans="1:6" x14ac:dyDescent="0.25">
      <c r="A32" s="4" t="s">
        <v>40</v>
      </c>
      <c r="B32" s="5">
        <v>69916</v>
      </c>
    </row>
    <row r="33" spans="1:2" x14ac:dyDescent="0.25">
      <c r="A33" s="4" t="s">
        <v>41</v>
      </c>
      <c r="B33" s="5">
        <v>1337150</v>
      </c>
    </row>
    <row r="34" spans="1:2" x14ac:dyDescent="0.25">
      <c r="A34" s="4" t="s">
        <v>42</v>
      </c>
      <c r="B34" s="5">
        <v>2153840</v>
      </c>
    </row>
    <row r="35" spans="1:2" x14ac:dyDescent="0.25">
      <c r="A35" s="4" t="s">
        <v>43</v>
      </c>
      <c r="B35" s="5">
        <v>429300</v>
      </c>
    </row>
    <row r="36" spans="1:2" x14ac:dyDescent="0.25">
      <c r="A36" s="4" t="s">
        <v>44</v>
      </c>
      <c r="B36" s="5">
        <v>1816000</v>
      </c>
    </row>
    <row r="37" spans="1:2" x14ac:dyDescent="0.25">
      <c r="A37" s="4" t="s">
        <v>45</v>
      </c>
      <c r="B37" s="5">
        <v>1558466.5499999998</v>
      </c>
    </row>
    <row r="38" spans="1:2" x14ac:dyDescent="0.25">
      <c r="A38" s="4" t="s">
        <v>46</v>
      </c>
      <c r="B38" s="5">
        <v>662549</v>
      </c>
    </row>
    <row r="39" spans="1:2" x14ac:dyDescent="0.25">
      <c r="A39" s="4" t="s">
        <v>47</v>
      </c>
      <c r="B39" s="5">
        <v>749806.56</v>
      </c>
    </row>
    <row r="40" spans="1:2" x14ac:dyDescent="0.25">
      <c r="A40" s="4" t="s">
        <v>48</v>
      </c>
      <c r="B40" s="5">
        <v>577000</v>
      </c>
    </row>
    <row r="41" spans="1:2" x14ac:dyDescent="0.25">
      <c r="A41" s="4" t="s">
        <v>49</v>
      </c>
      <c r="B41" s="5">
        <v>4699985.75</v>
      </c>
    </row>
    <row r="42" spans="1:2" x14ac:dyDescent="0.25">
      <c r="A42" s="4" t="s">
        <v>50</v>
      </c>
      <c r="B42" s="5">
        <v>383218</v>
      </c>
    </row>
    <row r="43" spans="1:2" x14ac:dyDescent="0.25">
      <c r="A43" s="4" t="s">
        <v>51</v>
      </c>
      <c r="B43" s="5">
        <v>2776710</v>
      </c>
    </row>
    <row r="44" spans="1:2" x14ac:dyDescent="0.25">
      <c r="A44" s="4" t="s">
        <v>52</v>
      </c>
      <c r="B44" s="5">
        <v>729541</v>
      </c>
    </row>
    <row r="45" spans="1:2" x14ac:dyDescent="0.25">
      <c r="A45" s="4" t="s">
        <v>53</v>
      </c>
      <c r="B45" s="5">
        <v>1399470.65</v>
      </c>
    </row>
    <row r="46" spans="1:2" x14ac:dyDescent="0.25">
      <c r="A46" s="4" t="s">
        <v>54</v>
      </c>
      <c r="B46" s="5">
        <v>370000</v>
      </c>
    </row>
    <row r="47" spans="1:2" x14ac:dyDescent="0.25">
      <c r="A47" s="4" t="s">
        <v>55</v>
      </c>
      <c r="B47" s="5">
        <v>495000</v>
      </c>
    </row>
    <row r="48" spans="1:2" x14ac:dyDescent="0.25">
      <c r="A48" s="4" t="s">
        <v>56</v>
      </c>
      <c r="B48" s="5">
        <v>260141</v>
      </c>
    </row>
    <row r="49" spans="1:2" x14ac:dyDescent="0.25">
      <c r="A49" s="4" t="s">
        <v>57</v>
      </c>
      <c r="B49" s="5">
        <v>878150</v>
      </c>
    </row>
    <row r="50" spans="1:2" x14ac:dyDescent="0.25">
      <c r="A50" s="4" t="s">
        <v>58</v>
      </c>
      <c r="B50" s="5">
        <v>1417123</v>
      </c>
    </row>
    <row r="51" spans="1:2" x14ac:dyDescent="0.25">
      <c r="A51" s="4" t="s">
        <v>59</v>
      </c>
      <c r="B51" s="5">
        <v>649000</v>
      </c>
    </row>
    <row r="52" spans="1:2" x14ac:dyDescent="0.25">
      <c r="A52" s="4" t="s">
        <v>60</v>
      </c>
      <c r="B52" s="5">
        <v>354448.55</v>
      </c>
    </row>
    <row r="53" spans="1:2" x14ac:dyDescent="0.25">
      <c r="A53" s="4" t="s">
        <v>61</v>
      </c>
      <c r="B53" s="5">
        <v>367180</v>
      </c>
    </row>
    <row r="54" spans="1:2" x14ac:dyDescent="0.25">
      <c r="A54" s="4" t="s">
        <v>62</v>
      </c>
      <c r="B54" s="5">
        <v>1754173</v>
      </c>
    </row>
    <row r="55" spans="1:2" x14ac:dyDescent="0.25">
      <c r="A55" s="4" t="s">
        <v>63</v>
      </c>
      <c r="B55" s="5">
        <v>742402.7</v>
      </c>
    </row>
    <row r="56" spans="1:2" x14ac:dyDescent="0.25">
      <c r="A56" s="4" t="s">
        <v>64</v>
      </c>
      <c r="B56" s="5">
        <v>508719</v>
      </c>
    </row>
    <row r="57" spans="1:2" x14ac:dyDescent="0.25">
      <c r="A57" s="4" t="s">
        <v>65</v>
      </c>
      <c r="B57" s="5">
        <v>370763.35000000003</v>
      </c>
    </row>
    <row r="58" spans="1:2" x14ac:dyDescent="0.25">
      <c r="A58" s="4" t="s">
        <v>66</v>
      </c>
      <c r="B58" s="5">
        <v>3615232.26</v>
      </c>
    </row>
    <row r="59" spans="1:2" x14ac:dyDescent="0.25">
      <c r="A59" s="4" t="s">
        <v>67</v>
      </c>
      <c r="B59" s="5">
        <v>290000</v>
      </c>
    </row>
    <row r="60" spans="1:2" x14ac:dyDescent="0.25">
      <c r="A60" s="4" t="s">
        <v>68</v>
      </c>
      <c r="B60" s="5">
        <v>1011025</v>
      </c>
    </row>
    <row r="61" spans="1:2" x14ac:dyDescent="0.25">
      <c r="A61" s="4" t="s">
        <v>69</v>
      </c>
      <c r="B61" s="5">
        <v>857500</v>
      </c>
    </row>
    <row r="62" spans="1:2" x14ac:dyDescent="0.25">
      <c r="A62" s="4" t="s">
        <v>70</v>
      </c>
      <c r="B62" s="5">
        <v>347400</v>
      </c>
    </row>
    <row r="63" spans="1:2" x14ac:dyDescent="0.25">
      <c r="A63" s="4" t="s">
        <v>71</v>
      </c>
      <c r="B63" s="5">
        <v>2464980</v>
      </c>
    </row>
    <row r="64" spans="1:2" x14ac:dyDescent="0.25">
      <c r="A64" s="4" t="s">
        <v>72</v>
      </c>
      <c r="B64" s="5">
        <v>2386500</v>
      </c>
    </row>
    <row r="65" spans="1:2" x14ac:dyDescent="0.25">
      <c r="A65" s="4" t="s">
        <v>73</v>
      </c>
      <c r="B65" s="5">
        <v>923253</v>
      </c>
    </row>
    <row r="66" spans="1:2" x14ac:dyDescent="0.25">
      <c r="A66" s="4" t="s">
        <v>74</v>
      </c>
      <c r="B66" s="5">
        <v>374888</v>
      </c>
    </row>
    <row r="67" spans="1:2" x14ac:dyDescent="0.25">
      <c r="A67" s="4" t="s">
        <v>75</v>
      </c>
      <c r="B67" s="5">
        <v>243980</v>
      </c>
    </row>
    <row r="68" spans="1:2" x14ac:dyDescent="0.25">
      <c r="A68" s="4" t="s">
        <v>76</v>
      </c>
      <c r="B68" s="5">
        <v>621000</v>
      </c>
    </row>
    <row r="69" spans="1:2" x14ac:dyDescent="0.25">
      <c r="A69" s="4" t="s">
        <v>77</v>
      </c>
      <c r="B69" s="5">
        <v>557657.24</v>
      </c>
    </row>
    <row r="70" spans="1:2" x14ac:dyDescent="0.25">
      <c r="A70" s="4" t="s">
        <v>78</v>
      </c>
      <c r="B70" s="5">
        <v>943333</v>
      </c>
    </row>
    <row r="71" spans="1:2" x14ac:dyDescent="0.25">
      <c r="A71" s="4" t="s">
        <v>79</v>
      </c>
      <c r="B71" s="5">
        <v>571112</v>
      </c>
    </row>
    <row r="72" spans="1:2" x14ac:dyDescent="0.25">
      <c r="A72" s="4" t="s">
        <v>80</v>
      </c>
      <c r="B72" s="5">
        <v>1915747.8399999999</v>
      </c>
    </row>
    <row r="73" spans="1:2" x14ac:dyDescent="0.25">
      <c r="A73" s="4" t="s">
        <v>81</v>
      </c>
      <c r="B73" s="5">
        <v>945480.25</v>
      </c>
    </row>
    <row r="74" spans="1:2" x14ac:dyDescent="0.25">
      <c r="A74" s="4" t="s">
        <v>82</v>
      </c>
      <c r="B74" s="5">
        <v>721343</v>
      </c>
    </row>
    <row r="75" spans="1:2" x14ac:dyDescent="0.25">
      <c r="A75" s="4" t="s">
        <v>83</v>
      </c>
      <c r="B75" s="5">
        <v>2646484</v>
      </c>
    </row>
    <row r="76" spans="1:2" x14ac:dyDescent="0.25">
      <c r="A76" s="4" t="s">
        <v>84</v>
      </c>
      <c r="B76" s="5">
        <v>363000</v>
      </c>
    </row>
    <row r="77" spans="1:2" x14ac:dyDescent="0.25">
      <c r="A77" s="4" t="s">
        <v>85</v>
      </c>
      <c r="B77" s="5">
        <v>650500</v>
      </c>
    </row>
    <row r="78" spans="1:2" x14ac:dyDescent="0.25">
      <c r="A78" s="4" t="s">
        <v>86</v>
      </c>
      <c r="B78" s="5">
        <v>2591700</v>
      </c>
    </row>
    <row r="79" spans="1:2" x14ac:dyDescent="0.25">
      <c r="A79" s="4" t="s">
        <v>87</v>
      </c>
      <c r="B79" s="5">
        <v>575099</v>
      </c>
    </row>
    <row r="80" spans="1:2" x14ac:dyDescent="0.25">
      <c r="A80" s="4" t="s">
        <v>88</v>
      </c>
      <c r="B80" s="5">
        <v>631224</v>
      </c>
    </row>
    <row r="81" spans="1:2" x14ac:dyDescent="0.25">
      <c r="A81" s="4" t="s">
        <v>89</v>
      </c>
      <c r="B81" s="5">
        <v>193140</v>
      </c>
    </row>
    <row r="82" spans="1:2" x14ac:dyDescent="0.25">
      <c r="A82" s="4" t="s">
        <v>90</v>
      </c>
      <c r="B82" s="5">
        <v>555601</v>
      </c>
    </row>
    <row r="83" spans="1:2" x14ac:dyDescent="0.25">
      <c r="A83" s="4" t="s">
        <v>91</v>
      </c>
      <c r="B83" s="5">
        <v>1320166.6000000001</v>
      </c>
    </row>
    <row r="84" spans="1:2" x14ac:dyDescent="0.25">
      <c r="A84" s="4" t="s">
        <v>92</v>
      </c>
      <c r="B84" s="5">
        <v>2031973</v>
      </c>
    </row>
    <row r="85" spans="1:2" x14ac:dyDescent="0.25">
      <c r="A85" s="4" t="s">
        <v>93</v>
      </c>
      <c r="B85" s="5">
        <v>480857.93</v>
      </c>
    </row>
    <row r="86" spans="1:2" x14ac:dyDescent="0.25">
      <c r="A86" s="4" t="s">
        <v>94</v>
      </c>
      <c r="B86" s="5">
        <v>599738.75</v>
      </c>
    </row>
    <row r="87" spans="1:2" x14ac:dyDescent="0.25">
      <c r="A87" s="4" t="s">
        <v>95</v>
      </c>
      <c r="B87" s="5">
        <v>1235136.1499999999</v>
      </c>
    </row>
    <row r="88" spans="1:2" x14ac:dyDescent="0.25">
      <c r="A88" s="4" t="s">
        <v>96</v>
      </c>
      <c r="B88" s="5">
        <v>2475709.77</v>
      </c>
    </row>
    <row r="89" spans="1:2" x14ac:dyDescent="0.25">
      <c r="A89" s="4" t="s">
        <v>97</v>
      </c>
      <c r="B89" s="5">
        <v>827353</v>
      </c>
    </row>
    <row r="90" spans="1:2" x14ac:dyDescent="0.25">
      <c r="A90" s="4" t="s">
        <v>98</v>
      </c>
      <c r="B90" s="5">
        <v>1522255</v>
      </c>
    </row>
    <row r="91" spans="1:2" x14ac:dyDescent="0.25">
      <c r="A91" s="4" t="s">
        <v>99</v>
      </c>
      <c r="B91" s="5">
        <v>755020.75</v>
      </c>
    </row>
    <row r="92" spans="1:2" x14ac:dyDescent="0.25">
      <c r="A92" s="4" t="s">
        <v>100</v>
      </c>
      <c r="B92" s="5">
        <v>2102369.5</v>
      </c>
    </row>
    <row r="93" spans="1:2" x14ac:dyDescent="0.25">
      <c r="A93" s="4" t="s">
        <v>101</v>
      </c>
      <c r="B93" s="5">
        <v>634000</v>
      </c>
    </row>
    <row r="94" spans="1:2" x14ac:dyDescent="0.25">
      <c r="A94" s="4" t="s">
        <v>102</v>
      </c>
      <c r="B94" s="5">
        <v>811427.25</v>
      </c>
    </row>
    <row r="95" spans="1:2" x14ac:dyDescent="0.25">
      <c r="A95" s="4" t="s">
        <v>103</v>
      </c>
      <c r="B95" s="5">
        <v>8352638.6500000004</v>
      </c>
    </row>
    <row r="96" spans="1:2" x14ac:dyDescent="0.25">
      <c r="A96" s="4" t="s">
        <v>104</v>
      </c>
      <c r="B96" s="5">
        <v>527777.25</v>
      </c>
    </row>
    <row r="97" spans="1:2" x14ac:dyDescent="0.25">
      <c r="A97" s="4" t="s">
        <v>105</v>
      </c>
      <c r="B97" s="5">
        <v>1083018</v>
      </c>
    </row>
    <row r="98" spans="1:2" x14ac:dyDescent="0.25">
      <c r="A98" s="4" t="s">
        <v>106</v>
      </c>
      <c r="B98" s="5">
        <v>1637227.79</v>
      </c>
    </row>
    <row r="99" spans="1:2" ht="15.75" thickBot="1" x14ac:dyDescent="0.3">
      <c r="A99" s="4" t="s">
        <v>107</v>
      </c>
      <c r="B99" s="5">
        <v>80000</v>
      </c>
    </row>
    <row r="100" spans="1:2" ht="15.75" thickTop="1" x14ac:dyDescent="0.25">
      <c r="A100" s="2" t="s">
        <v>108</v>
      </c>
      <c r="B100" s="5">
        <v>2263315</v>
      </c>
    </row>
    <row r="101" spans="1:2" x14ac:dyDescent="0.25">
      <c r="A101" s="4" t="s">
        <v>109</v>
      </c>
      <c r="B101" s="5">
        <v>2460766</v>
      </c>
    </row>
    <row r="102" spans="1:2" x14ac:dyDescent="0.25">
      <c r="A102" s="4" t="s">
        <v>110</v>
      </c>
      <c r="B102" s="5">
        <v>2133621</v>
      </c>
    </row>
    <row r="103" spans="1:2" x14ac:dyDescent="0.25">
      <c r="A103" s="4" t="s">
        <v>111</v>
      </c>
      <c r="B103" s="5">
        <v>780500</v>
      </c>
    </row>
    <row r="104" spans="1:2" x14ac:dyDescent="0.25">
      <c r="A104" s="4" t="s">
        <v>112</v>
      </c>
      <c r="B104" s="5">
        <v>289773</v>
      </c>
    </row>
    <row r="105" spans="1:2" x14ac:dyDescent="0.25">
      <c r="A105" s="4" t="s">
        <v>113</v>
      </c>
      <c r="B105" s="5">
        <v>1220747.0699999998</v>
      </c>
    </row>
    <row r="106" spans="1:2" x14ac:dyDescent="0.25">
      <c r="A106" s="4" t="s">
        <v>114</v>
      </c>
      <c r="B106" s="5">
        <v>398271.72</v>
      </c>
    </row>
    <row r="107" spans="1:2" x14ac:dyDescent="0.25">
      <c r="A107" s="4" t="s">
        <v>115</v>
      </c>
      <c r="B107" s="5">
        <v>460001.11</v>
      </c>
    </row>
    <row r="108" spans="1:2" x14ac:dyDescent="0.25">
      <c r="A108" s="4" t="s">
        <v>116</v>
      </c>
      <c r="B108" s="5">
        <v>577430</v>
      </c>
    </row>
    <row r="109" spans="1:2" x14ac:dyDescent="0.25">
      <c r="A109" s="4" t="s">
        <v>117</v>
      </c>
      <c r="B109" s="5">
        <v>720360</v>
      </c>
    </row>
    <row r="110" spans="1:2" x14ac:dyDescent="0.25">
      <c r="A110" s="4" t="s">
        <v>118</v>
      </c>
      <c r="B110" s="5">
        <v>330668.75</v>
      </c>
    </row>
    <row r="111" spans="1:2" x14ac:dyDescent="0.25">
      <c r="A111" s="4" t="s">
        <v>119</v>
      </c>
      <c r="B111" s="5">
        <v>651280</v>
      </c>
    </row>
    <row r="112" spans="1:2" x14ac:dyDescent="0.25">
      <c r="A112" s="4" t="s">
        <v>120</v>
      </c>
      <c r="B112" s="5">
        <v>3957785</v>
      </c>
    </row>
    <row r="113" spans="1:2" x14ac:dyDescent="0.25">
      <c r="A113" s="4" t="s">
        <v>121</v>
      </c>
      <c r="B113" s="5">
        <v>903032.72</v>
      </c>
    </row>
    <row r="114" spans="1:2" x14ac:dyDescent="0.25">
      <c r="A114" s="4" t="s">
        <v>122</v>
      </c>
      <c r="B114" s="5">
        <v>960515</v>
      </c>
    </row>
    <row r="115" spans="1:2" x14ac:dyDescent="0.25">
      <c r="A115" s="4" t="s">
        <v>123</v>
      </c>
      <c r="B115" s="5">
        <v>1019100</v>
      </c>
    </row>
    <row r="116" spans="1:2" x14ac:dyDescent="0.25">
      <c r="A116" s="4" t="s">
        <v>124</v>
      </c>
      <c r="B116" s="5">
        <v>573434</v>
      </c>
    </row>
    <row r="117" spans="1:2" x14ac:dyDescent="0.25">
      <c r="A117" s="4" t="s">
        <v>125</v>
      </c>
      <c r="B117" s="5">
        <v>301320</v>
      </c>
    </row>
    <row r="118" spans="1:2" ht="15.75" thickBot="1" x14ac:dyDescent="0.3">
      <c r="A118" s="25" t="s">
        <v>126</v>
      </c>
      <c r="B118" s="5">
        <v>1406980</v>
      </c>
    </row>
    <row r="119" spans="1:2" ht="16.5" thickTop="1" thickBot="1" x14ac:dyDescent="0.3">
      <c r="A119" s="26" t="s">
        <v>127</v>
      </c>
      <c r="B119" s="27">
        <v>137566966.47</v>
      </c>
    </row>
    <row r="120" spans="1:2" ht="15.75" thickTop="1" x14ac:dyDescent="0.25"/>
    <row r="135" spans="5:5" x14ac:dyDescent="0.25">
      <c r="E135" s="28"/>
    </row>
  </sheetData>
  <conditionalFormatting sqref="E17">
    <cfRule type="containsText" dxfId="214" priority="5" operator="containsText" text="Pending Consideration">
      <formula>NOT(ISERROR(SEARCH("Pending Consideration",E17)))</formula>
    </cfRule>
  </conditionalFormatting>
  <conditionalFormatting sqref="F19">
    <cfRule type="containsText" dxfId="213" priority="4" operator="containsText" text="Pending Consideration">
      <formula>NOT(ISERROR(SEARCH("Pending Consideration",F19)))</formula>
    </cfRule>
  </conditionalFormatting>
  <conditionalFormatting sqref="E21">
    <cfRule type="containsText" dxfId="212" priority="3" operator="containsText" text="Pending Consideration">
      <formula>NOT(ISERROR(SEARCH("Pending Consideration",E21)))</formula>
    </cfRule>
  </conditionalFormatting>
  <conditionalFormatting sqref="E24">
    <cfRule type="containsText" dxfId="211" priority="2" operator="containsText" text="Pending Consideration">
      <formula>NOT(ISERROR(SEARCH("Pending Consideration",E24)))</formula>
    </cfRule>
  </conditionalFormatting>
  <conditionalFormatting sqref="F17">
    <cfRule type="containsText" dxfId="210" priority="1" operator="containsText" text="Pending Consideration">
      <formula>NOT(ISERROR(SEARCH("Pending Consideration",F17)))</formula>
    </cfRule>
  </conditionalFormatting>
  <pageMargins left="0.7" right="0.7" top="0.75" bottom="0.75" header="0.3" footer="0.3"/>
  <pageSetup scale="3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3F3D-919D-43E9-B6B4-77EC45DD2834}">
  <sheetPr>
    <pageSetUpPr fitToPage="1"/>
  </sheetPr>
  <dimension ref="A1:BA1514"/>
  <sheetViews>
    <sheetView topLeftCell="A1433" zoomScale="70" zoomScaleNormal="70" workbookViewId="0">
      <pane xSplit="3" topLeftCell="D1" activePane="topRight" state="frozen"/>
      <selection pane="topRight" activeCell="J1452" sqref="J1452"/>
    </sheetView>
  </sheetViews>
  <sheetFormatPr defaultColWidth="9.140625" defaultRowHeight="15" x14ac:dyDescent="0.25"/>
  <cols>
    <col min="1" max="1" width="5.7109375" style="320" customWidth="1"/>
    <col min="2" max="2" width="20.5703125" customWidth="1"/>
    <col min="3" max="3" width="32.28515625" style="306" customWidth="1"/>
    <col min="4" max="4" width="13.42578125" style="307" customWidth="1"/>
    <col min="5" max="5" width="23.5703125" customWidth="1"/>
    <col min="6" max="6" width="19.85546875" style="307" customWidth="1"/>
    <col min="7" max="7" width="9.7109375" customWidth="1"/>
    <col min="8" max="8" width="5.42578125" style="308" customWidth="1"/>
    <col min="9" max="9" width="26.85546875" style="309" customWidth="1"/>
    <col min="10" max="10" width="23.7109375" style="310" customWidth="1"/>
    <col min="11" max="11" width="23.140625" style="309" customWidth="1"/>
    <col min="12" max="12" width="31.85546875" style="362" customWidth="1"/>
    <col min="13" max="13" width="41.7109375" style="363" customWidth="1"/>
    <col min="14" max="14" width="21.85546875" style="321" customWidth="1"/>
    <col min="15" max="15" width="22.5703125" style="322" customWidth="1"/>
    <col min="16" max="16" width="37.5703125" style="321" customWidth="1"/>
    <col min="17" max="46" width="9.140625" style="59"/>
  </cols>
  <sheetData>
    <row r="1" spans="1:46" s="39" customFormat="1" ht="45.75" thickTop="1" x14ac:dyDescent="0.25">
      <c r="A1" s="29" t="s">
        <v>128</v>
      </c>
      <c r="B1" s="30" t="s">
        <v>0</v>
      </c>
      <c r="C1" s="31" t="s">
        <v>129</v>
      </c>
      <c r="D1" s="30" t="s">
        <v>130</v>
      </c>
      <c r="E1" s="30" t="s">
        <v>131</v>
      </c>
      <c r="F1" s="30" t="s">
        <v>132</v>
      </c>
      <c r="G1" s="32" t="s">
        <v>133</v>
      </c>
      <c r="H1" s="33" t="s">
        <v>134</v>
      </c>
      <c r="I1" s="34" t="s">
        <v>135</v>
      </c>
      <c r="J1" s="35" t="s">
        <v>136</v>
      </c>
      <c r="K1" s="34" t="s">
        <v>137</v>
      </c>
      <c r="L1" s="326" t="s">
        <v>2661</v>
      </c>
      <c r="M1" s="34" t="s">
        <v>2662</v>
      </c>
      <c r="N1" s="34" t="s">
        <v>138</v>
      </c>
      <c r="O1" s="36" t="s">
        <v>139</v>
      </c>
      <c r="P1" s="37" t="s">
        <v>140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</row>
    <row r="2" spans="1:46" s="39" customFormat="1" ht="15.75" x14ac:dyDescent="0.25">
      <c r="A2" s="40">
        <v>1</v>
      </c>
      <c r="B2" s="41" t="s">
        <v>141</v>
      </c>
      <c r="C2" s="42"/>
      <c r="D2" s="43"/>
      <c r="E2" s="43"/>
      <c r="F2" s="43"/>
      <c r="G2" s="44"/>
      <c r="H2" s="45"/>
      <c r="I2" s="46"/>
      <c r="J2" s="47"/>
      <c r="K2" s="46"/>
      <c r="L2" s="327"/>
      <c r="M2" s="328">
        <f>SUM(L3:L147)</f>
        <v>13622496.109999999</v>
      </c>
      <c r="N2" s="48"/>
      <c r="O2" s="49"/>
      <c r="P2" s="50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</row>
    <row r="3" spans="1:46" x14ac:dyDescent="0.25">
      <c r="A3" s="51">
        <v>1</v>
      </c>
      <c r="B3" s="52" t="s">
        <v>5</v>
      </c>
      <c r="C3" s="52"/>
      <c r="D3" s="52"/>
      <c r="E3" s="52"/>
      <c r="F3" s="52"/>
      <c r="G3" s="53"/>
      <c r="H3" s="54"/>
      <c r="I3" s="55"/>
      <c r="J3" s="56"/>
      <c r="K3" s="57"/>
      <c r="L3" s="329">
        <f>SUM(K4:K6)</f>
        <v>272000</v>
      </c>
      <c r="M3" s="49"/>
      <c r="N3" s="48"/>
      <c r="O3" s="49"/>
      <c r="P3" s="58"/>
    </row>
    <row r="4" spans="1:46" x14ac:dyDescent="0.25">
      <c r="A4" s="60"/>
      <c r="B4" s="61" t="s">
        <v>142</v>
      </c>
      <c r="C4" s="62" t="s">
        <v>143</v>
      </c>
      <c r="D4" s="62" t="s">
        <v>144</v>
      </c>
      <c r="E4" s="62" t="s">
        <v>145</v>
      </c>
      <c r="F4" s="62" t="s">
        <v>146</v>
      </c>
      <c r="G4" s="64">
        <v>1.306</v>
      </c>
      <c r="H4" s="65">
        <v>10</v>
      </c>
      <c r="I4" s="66">
        <v>125000</v>
      </c>
      <c r="J4" s="67">
        <v>45474</v>
      </c>
      <c r="K4" s="68"/>
      <c r="L4" s="69"/>
      <c r="M4" s="70"/>
      <c r="N4" s="71"/>
      <c r="O4" s="70"/>
      <c r="P4" s="72"/>
    </row>
    <row r="5" spans="1:46" x14ac:dyDescent="0.25">
      <c r="A5" s="60"/>
      <c r="B5" s="61" t="s">
        <v>142</v>
      </c>
      <c r="C5" s="62" t="s">
        <v>143</v>
      </c>
      <c r="D5" s="62" t="s">
        <v>144</v>
      </c>
      <c r="E5" s="62" t="s">
        <v>147</v>
      </c>
      <c r="F5" s="62" t="s">
        <v>148</v>
      </c>
      <c r="G5" s="64">
        <v>0.94699999999999995</v>
      </c>
      <c r="H5" s="65">
        <v>9</v>
      </c>
      <c r="I5" s="66">
        <v>92000</v>
      </c>
      <c r="J5" s="67">
        <v>45474</v>
      </c>
      <c r="K5" s="68"/>
      <c r="L5" s="69"/>
      <c r="M5" s="70"/>
      <c r="N5" s="71"/>
      <c r="O5" s="70"/>
      <c r="P5" s="72"/>
    </row>
    <row r="6" spans="1:46" x14ac:dyDescent="0.25">
      <c r="A6" s="60"/>
      <c r="B6" s="61" t="s">
        <v>142</v>
      </c>
      <c r="C6" s="62" t="s">
        <v>143</v>
      </c>
      <c r="D6" s="62" t="s">
        <v>144</v>
      </c>
      <c r="E6" s="62" t="s">
        <v>149</v>
      </c>
      <c r="F6" s="62" t="s">
        <v>150</v>
      </c>
      <c r="G6" s="64">
        <v>0.53</v>
      </c>
      <c r="H6" s="65">
        <v>9</v>
      </c>
      <c r="I6" s="66">
        <v>55000</v>
      </c>
      <c r="J6" s="67">
        <v>45474</v>
      </c>
      <c r="K6" s="68">
        <f>'[1]MASTER LOG DRAFT'!O4</f>
        <v>272000</v>
      </c>
      <c r="L6" s="69"/>
      <c r="M6" s="70"/>
      <c r="N6" s="71">
        <v>272000</v>
      </c>
      <c r="O6" s="70">
        <v>27000</v>
      </c>
      <c r="P6" s="72"/>
    </row>
    <row r="7" spans="1:46" x14ac:dyDescent="0.25">
      <c r="A7" s="51">
        <v>1</v>
      </c>
      <c r="B7" s="52" t="s">
        <v>21</v>
      </c>
      <c r="C7" s="52"/>
      <c r="D7" s="52" t="s">
        <v>151</v>
      </c>
      <c r="E7" s="52"/>
      <c r="F7" s="52"/>
      <c r="G7" s="53"/>
      <c r="H7" s="54"/>
      <c r="I7" s="73"/>
      <c r="J7" s="56"/>
      <c r="K7" s="57"/>
      <c r="L7" s="329">
        <f>SUM(I8:I36)</f>
        <v>2358652.2000000002</v>
      </c>
      <c r="M7" s="330"/>
      <c r="N7" s="48"/>
      <c r="O7" s="49"/>
      <c r="P7" s="58"/>
    </row>
    <row r="8" spans="1:46" x14ac:dyDescent="0.25">
      <c r="A8" s="60">
        <v>1</v>
      </c>
      <c r="B8" s="62" t="s">
        <v>152</v>
      </c>
      <c r="C8" s="62" t="s">
        <v>153</v>
      </c>
      <c r="D8" s="62" t="s">
        <v>144</v>
      </c>
      <c r="E8" s="62" t="s">
        <v>154</v>
      </c>
      <c r="F8" s="62" t="s">
        <v>155</v>
      </c>
      <c r="G8" s="64">
        <v>0.223</v>
      </c>
      <c r="H8" s="65">
        <v>9</v>
      </c>
      <c r="I8" s="66">
        <v>31739</v>
      </c>
      <c r="J8" s="67">
        <v>45534</v>
      </c>
      <c r="K8" s="68"/>
      <c r="L8" s="69"/>
      <c r="M8" s="70"/>
      <c r="N8" s="71"/>
      <c r="O8" s="70"/>
      <c r="P8" s="72"/>
    </row>
    <row r="9" spans="1:46" x14ac:dyDescent="0.25">
      <c r="A9" s="60">
        <v>1</v>
      </c>
      <c r="B9" s="62" t="s">
        <v>152</v>
      </c>
      <c r="C9" s="62" t="s">
        <v>153</v>
      </c>
      <c r="D9" s="62" t="s">
        <v>144</v>
      </c>
      <c r="E9" s="62" t="s">
        <v>156</v>
      </c>
      <c r="F9" s="62" t="s">
        <v>157</v>
      </c>
      <c r="G9" s="64">
        <v>0.25600000000000001</v>
      </c>
      <c r="H9" s="65">
        <v>9</v>
      </c>
      <c r="I9" s="66">
        <v>36435</v>
      </c>
      <c r="J9" s="67">
        <v>45534</v>
      </c>
      <c r="K9" s="68"/>
      <c r="L9" s="69"/>
      <c r="M9" s="70"/>
      <c r="N9" s="71"/>
      <c r="O9" s="70"/>
      <c r="P9" s="72"/>
    </row>
    <row r="10" spans="1:46" x14ac:dyDescent="0.25">
      <c r="A10" s="60">
        <v>1</v>
      </c>
      <c r="B10" s="62" t="s">
        <v>152</v>
      </c>
      <c r="C10" s="62" t="s">
        <v>153</v>
      </c>
      <c r="D10" s="62" t="s">
        <v>144</v>
      </c>
      <c r="E10" s="62" t="s">
        <v>158</v>
      </c>
      <c r="F10" s="62" t="s">
        <v>159</v>
      </c>
      <c r="G10" s="64">
        <v>0.40500000000000003</v>
      </c>
      <c r="H10" s="65">
        <v>9</v>
      </c>
      <c r="I10" s="66">
        <v>39640</v>
      </c>
      <c r="J10" s="67">
        <v>45534</v>
      </c>
      <c r="K10" s="68"/>
      <c r="L10" s="69"/>
      <c r="M10" s="70"/>
      <c r="N10" s="75"/>
      <c r="O10" s="76"/>
      <c r="P10" s="77"/>
    </row>
    <row r="11" spans="1:46" x14ac:dyDescent="0.25">
      <c r="A11" s="60">
        <v>1</v>
      </c>
      <c r="B11" s="62" t="s">
        <v>152</v>
      </c>
      <c r="C11" s="62" t="s">
        <v>153</v>
      </c>
      <c r="D11" s="62" t="s">
        <v>144</v>
      </c>
      <c r="E11" s="62" t="s">
        <v>160</v>
      </c>
      <c r="F11" s="62" t="s">
        <v>161</v>
      </c>
      <c r="G11" s="64">
        <v>0.26100000000000001</v>
      </c>
      <c r="H11" s="65">
        <v>9</v>
      </c>
      <c r="I11" s="66">
        <v>23490</v>
      </c>
      <c r="J11" s="67">
        <v>45534</v>
      </c>
      <c r="K11" s="68"/>
      <c r="L11" s="69"/>
      <c r="M11" s="70"/>
      <c r="N11" s="71"/>
      <c r="O11" s="70"/>
      <c r="P11" s="72"/>
    </row>
    <row r="12" spans="1:46" x14ac:dyDescent="0.25">
      <c r="A12" s="60">
        <v>1</v>
      </c>
      <c r="B12" s="62" t="s">
        <v>152</v>
      </c>
      <c r="C12" s="62" t="s">
        <v>153</v>
      </c>
      <c r="D12" s="62" t="s">
        <v>144</v>
      </c>
      <c r="E12" s="62" t="s">
        <v>162</v>
      </c>
      <c r="F12" s="62" t="s">
        <v>163</v>
      </c>
      <c r="G12" s="64">
        <v>0.47499999999999998</v>
      </c>
      <c r="H12" s="65">
        <v>9</v>
      </c>
      <c r="I12" s="66">
        <v>39950</v>
      </c>
      <c r="J12" s="67">
        <v>45534</v>
      </c>
      <c r="K12" s="68"/>
      <c r="L12" s="69"/>
      <c r="M12" s="70"/>
      <c r="N12" s="71"/>
      <c r="O12" s="70"/>
      <c r="P12" s="72"/>
    </row>
    <row r="13" spans="1:46" x14ac:dyDescent="0.25">
      <c r="A13" s="60">
        <v>1</v>
      </c>
      <c r="B13" s="62" t="s">
        <v>152</v>
      </c>
      <c r="C13" s="62" t="s">
        <v>153</v>
      </c>
      <c r="D13" s="62" t="s">
        <v>144</v>
      </c>
      <c r="E13" s="62" t="s">
        <v>164</v>
      </c>
      <c r="F13" s="62" t="s">
        <v>165</v>
      </c>
      <c r="G13" s="64">
        <v>0.52800000000000002</v>
      </c>
      <c r="H13" s="65">
        <v>8</v>
      </c>
      <c r="I13" s="66">
        <v>44820</v>
      </c>
      <c r="J13" s="67">
        <v>45534</v>
      </c>
      <c r="K13" s="68"/>
      <c r="L13" s="69"/>
      <c r="M13" s="70"/>
      <c r="N13" s="71"/>
      <c r="O13" s="70"/>
      <c r="P13" s="72"/>
    </row>
    <row r="14" spans="1:46" x14ac:dyDescent="0.25">
      <c r="A14" s="60">
        <v>1</v>
      </c>
      <c r="B14" s="62" t="s">
        <v>152</v>
      </c>
      <c r="C14" s="62" t="s">
        <v>153</v>
      </c>
      <c r="D14" s="62" t="s">
        <v>144</v>
      </c>
      <c r="E14" s="62" t="s">
        <v>166</v>
      </c>
      <c r="F14" s="62" t="s">
        <v>167</v>
      </c>
      <c r="G14" s="64">
        <v>0.19800000000000001</v>
      </c>
      <c r="H14" s="65">
        <v>8</v>
      </c>
      <c r="I14" s="66">
        <v>14540</v>
      </c>
      <c r="J14" s="67">
        <v>45534</v>
      </c>
      <c r="K14" s="68"/>
      <c r="L14" s="69"/>
      <c r="M14" s="70"/>
      <c r="N14" s="71"/>
      <c r="O14" s="70"/>
      <c r="P14" s="72"/>
    </row>
    <row r="15" spans="1:46" x14ac:dyDescent="0.25">
      <c r="A15" s="60">
        <v>1</v>
      </c>
      <c r="B15" s="62" t="s">
        <v>152</v>
      </c>
      <c r="C15" s="62" t="s">
        <v>153</v>
      </c>
      <c r="D15" s="62" t="s">
        <v>144</v>
      </c>
      <c r="E15" s="62" t="s">
        <v>168</v>
      </c>
      <c r="F15" s="62" t="s">
        <v>169</v>
      </c>
      <c r="G15" s="64">
        <v>0.98699999999999999</v>
      </c>
      <c r="H15" s="65">
        <v>8</v>
      </c>
      <c r="I15" s="66">
        <v>112320</v>
      </c>
      <c r="J15" s="67">
        <v>45534</v>
      </c>
      <c r="K15" s="78"/>
      <c r="L15" s="331"/>
      <c r="M15" s="76"/>
      <c r="N15" s="75"/>
      <c r="O15" s="76"/>
      <c r="P15" s="77"/>
    </row>
    <row r="16" spans="1:46" x14ac:dyDescent="0.25">
      <c r="A16" s="60">
        <v>1</v>
      </c>
      <c r="B16" s="62" t="s">
        <v>152</v>
      </c>
      <c r="C16" s="62" t="s">
        <v>153</v>
      </c>
      <c r="D16" s="62" t="s">
        <v>144</v>
      </c>
      <c r="E16" s="62" t="s">
        <v>170</v>
      </c>
      <c r="F16" s="62" t="s">
        <v>171</v>
      </c>
      <c r="G16" s="64">
        <v>0.89900000000000002</v>
      </c>
      <c r="H16" s="65">
        <v>9</v>
      </c>
      <c r="I16" s="66">
        <v>76750</v>
      </c>
      <c r="J16" s="67">
        <v>45534</v>
      </c>
      <c r="K16" s="68"/>
      <c r="L16" s="69"/>
      <c r="M16" s="70"/>
      <c r="N16" s="75"/>
      <c r="O16" s="76"/>
      <c r="P16" s="77"/>
    </row>
    <row r="17" spans="1:46" x14ac:dyDescent="0.25">
      <c r="A17" s="60">
        <v>1</v>
      </c>
      <c r="B17" s="62" t="s">
        <v>152</v>
      </c>
      <c r="C17" s="62" t="s">
        <v>153</v>
      </c>
      <c r="D17" s="62" t="s">
        <v>144</v>
      </c>
      <c r="E17" s="62" t="s">
        <v>172</v>
      </c>
      <c r="F17" s="62" t="s">
        <v>173</v>
      </c>
      <c r="G17" s="64">
        <v>1.056</v>
      </c>
      <c r="H17" s="65">
        <v>9</v>
      </c>
      <c r="I17" s="66">
        <v>95240</v>
      </c>
      <c r="J17" s="67">
        <v>45534</v>
      </c>
      <c r="K17" s="68"/>
      <c r="L17" s="69"/>
      <c r="M17" s="70"/>
      <c r="N17" s="71"/>
      <c r="O17" s="70"/>
      <c r="P17" s="72"/>
    </row>
    <row r="18" spans="1:46" x14ac:dyDescent="0.25">
      <c r="A18" s="60">
        <v>1</v>
      </c>
      <c r="B18" s="62" t="s">
        <v>152</v>
      </c>
      <c r="C18" s="62" t="s">
        <v>153</v>
      </c>
      <c r="D18" s="62" t="s">
        <v>144</v>
      </c>
      <c r="E18" s="62" t="s">
        <v>174</v>
      </c>
      <c r="F18" s="62" t="s">
        <v>175</v>
      </c>
      <c r="G18" s="64">
        <v>3.51</v>
      </c>
      <c r="H18" s="65">
        <v>9</v>
      </c>
      <c r="I18" s="66">
        <v>348692</v>
      </c>
      <c r="J18" s="67">
        <v>45534</v>
      </c>
      <c r="K18" s="68"/>
      <c r="L18" s="69"/>
      <c r="M18" s="70"/>
      <c r="N18" s="71"/>
      <c r="O18" s="70"/>
      <c r="P18" s="72"/>
    </row>
    <row r="19" spans="1:46" x14ac:dyDescent="0.25">
      <c r="A19" s="60">
        <v>1</v>
      </c>
      <c r="B19" s="62" t="s">
        <v>152</v>
      </c>
      <c r="C19" s="62" t="s">
        <v>153</v>
      </c>
      <c r="D19" s="62" t="s">
        <v>144</v>
      </c>
      <c r="E19" s="62" t="s">
        <v>176</v>
      </c>
      <c r="F19" s="62" t="s">
        <v>177</v>
      </c>
      <c r="G19" s="64">
        <v>1.272</v>
      </c>
      <c r="H19" s="65">
        <v>8</v>
      </c>
      <c r="I19" s="66">
        <v>142600</v>
      </c>
      <c r="J19" s="67">
        <v>45534</v>
      </c>
      <c r="K19" s="68"/>
      <c r="L19" s="69"/>
      <c r="M19" s="70"/>
      <c r="N19" s="75"/>
      <c r="O19" s="76"/>
      <c r="P19" s="77"/>
    </row>
    <row r="20" spans="1:46" x14ac:dyDescent="0.25">
      <c r="A20" s="60">
        <v>1</v>
      </c>
      <c r="B20" s="62" t="s">
        <v>152</v>
      </c>
      <c r="C20" s="62" t="s">
        <v>153</v>
      </c>
      <c r="D20" s="62" t="s">
        <v>144</v>
      </c>
      <c r="E20" s="62" t="s">
        <v>178</v>
      </c>
      <c r="F20" s="62" t="s">
        <v>179</v>
      </c>
      <c r="G20" s="64">
        <v>2.0409999999999999</v>
      </c>
      <c r="H20" s="65">
        <v>8</v>
      </c>
      <c r="I20" s="66">
        <v>193420</v>
      </c>
      <c r="J20" s="67">
        <v>45534</v>
      </c>
      <c r="K20" s="78"/>
      <c r="L20" s="331"/>
      <c r="M20" s="76"/>
      <c r="N20" s="71"/>
      <c r="O20" s="70"/>
      <c r="P20" s="72"/>
    </row>
    <row r="21" spans="1:46" x14ac:dyDescent="0.25">
      <c r="A21" s="60">
        <v>1</v>
      </c>
      <c r="B21" s="62" t="s">
        <v>152</v>
      </c>
      <c r="C21" s="62" t="s">
        <v>153</v>
      </c>
      <c r="D21" s="62" t="s">
        <v>144</v>
      </c>
      <c r="E21" s="62" t="s">
        <v>180</v>
      </c>
      <c r="F21" s="62" t="s">
        <v>181</v>
      </c>
      <c r="G21" s="64">
        <v>1.7130000000000001</v>
      </c>
      <c r="H21" s="65">
        <v>8</v>
      </c>
      <c r="I21" s="66">
        <v>141803</v>
      </c>
      <c r="J21" s="67">
        <v>45534</v>
      </c>
      <c r="K21" s="78"/>
      <c r="L21" s="331"/>
      <c r="M21" s="76"/>
      <c r="N21" s="75"/>
      <c r="O21" s="76"/>
      <c r="P21" s="77"/>
    </row>
    <row r="22" spans="1:46" x14ac:dyDescent="0.25">
      <c r="A22" s="60">
        <v>1</v>
      </c>
      <c r="B22" s="62" t="s">
        <v>152</v>
      </c>
      <c r="C22" s="62" t="s">
        <v>153</v>
      </c>
      <c r="D22" s="62" t="s">
        <v>144</v>
      </c>
      <c r="E22" s="62" t="s">
        <v>182</v>
      </c>
      <c r="F22" s="62" t="s">
        <v>183</v>
      </c>
      <c r="G22" s="64">
        <v>2.6930000000000001</v>
      </c>
      <c r="H22" s="65">
        <v>8</v>
      </c>
      <c r="I22" s="66">
        <v>180000</v>
      </c>
      <c r="J22" s="67">
        <v>45534</v>
      </c>
      <c r="K22" s="68">
        <f>SUM(I8:I22)</f>
        <v>1521439</v>
      </c>
      <c r="L22" s="69"/>
      <c r="M22" s="70"/>
      <c r="N22" s="71">
        <v>1883418</v>
      </c>
      <c r="O22" s="70">
        <v>269060</v>
      </c>
      <c r="P22" s="72"/>
    </row>
    <row r="23" spans="1:46" s="82" customFormat="1" x14ac:dyDescent="0.25">
      <c r="A23" s="60">
        <v>1</v>
      </c>
      <c r="B23" s="62" t="s">
        <v>152</v>
      </c>
      <c r="C23" s="62" t="s">
        <v>153</v>
      </c>
      <c r="D23" s="62" t="s">
        <v>144</v>
      </c>
      <c r="E23" s="79" t="s">
        <v>184</v>
      </c>
      <c r="F23" s="79" t="s">
        <v>185</v>
      </c>
      <c r="G23" s="80">
        <v>0.443</v>
      </c>
      <c r="H23" s="65">
        <v>8</v>
      </c>
      <c r="I23" s="66">
        <v>38740</v>
      </c>
      <c r="J23" s="67">
        <v>45562</v>
      </c>
      <c r="K23" s="69"/>
      <c r="L23" s="332"/>
      <c r="M23" s="332"/>
      <c r="N23" s="71"/>
      <c r="O23" s="70"/>
      <c r="P23" s="81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</row>
    <row r="24" spans="1:46" x14ac:dyDescent="0.25">
      <c r="A24" s="60">
        <v>1</v>
      </c>
      <c r="B24" s="62" t="s">
        <v>152</v>
      </c>
      <c r="C24" s="62" t="s">
        <v>153</v>
      </c>
      <c r="D24" s="62" t="s">
        <v>144</v>
      </c>
      <c r="E24" s="79" t="s">
        <v>186</v>
      </c>
      <c r="F24" s="79" t="s">
        <v>187</v>
      </c>
      <c r="G24" s="80">
        <v>2.161</v>
      </c>
      <c r="H24" s="65">
        <v>9</v>
      </c>
      <c r="I24" s="83">
        <v>205000</v>
      </c>
      <c r="J24" s="67">
        <v>45562</v>
      </c>
      <c r="K24" s="69"/>
      <c r="L24" s="332"/>
      <c r="M24" s="332"/>
      <c r="N24" s="71"/>
      <c r="O24" s="70"/>
      <c r="P24" s="81"/>
    </row>
    <row r="25" spans="1:46" x14ac:dyDescent="0.25">
      <c r="A25" s="60">
        <v>1</v>
      </c>
      <c r="B25" s="62" t="s">
        <v>152</v>
      </c>
      <c r="C25" s="62" t="s">
        <v>153</v>
      </c>
      <c r="D25" s="62" t="s">
        <v>144</v>
      </c>
      <c r="E25" s="79" t="s">
        <v>188</v>
      </c>
      <c r="F25" s="79" t="s">
        <v>189</v>
      </c>
      <c r="G25" s="80">
        <v>8.5000000000000006E-2</v>
      </c>
      <c r="H25" s="65">
        <v>9</v>
      </c>
      <c r="I25" s="83">
        <v>7650</v>
      </c>
      <c r="J25" s="67">
        <v>45562</v>
      </c>
      <c r="K25" s="69"/>
      <c r="L25" s="332"/>
      <c r="M25" s="332"/>
      <c r="N25" s="71"/>
      <c r="O25" s="70"/>
      <c r="P25" s="81"/>
    </row>
    <row r="26" spans="1:46" s="82" customFormat="1" x14ac:dyDescent="0.25">
      <c r="A26" s="60">
        <v>1</v>
      </c>
      <c r="B26" s="62" t="s">
        <v>152</v>
      </c>
      <c r="C26" s="62" t="s">
        <v>153</v>
      </c>
      <c r="D26" s="62" t="s">
        <v>144</v>
      </c>
      <c r="E26" s="79" t="s">
        <v>190</v>
      </c>
      <c r="F26" s="79" t="s">
        <v>191</v>
      </c>
      <c r="G26" s="80">
        <v>0.11</v>
      </c>
      <c r="H26" s="65">
        <v>8</v>
      </c>
      <c r="I26" s="83">
        <v>12500</v>
      </c>
      <c r="J26" s="67">
        <v>45562</v>
      </c>
      <c r="K26" s="69"/>
      <c r="L26" s="332"/>
      <c r="M26" s="332"/>
      <c r="N26" s="71"/>
      <c r="O26" s="70"/>
      <c r="P26" s="81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</row>
    <row r="27" spans="1:46" x14ac:dyDescent="0.25">
      <c r="A27" s="60">
        <v>1</v>
      </c>
      <c r="B27" s="62" t="s">
        <v>152</v>
      </c>
      <c r="C27" s="62" t="s">
        <v>153</v>
      </c>
      <c r="D27" s="62" t="s">
        <v>144</v>
      </c>
      <c r="E27" s="79" t="s">
        <v>192</v>
      </c>
      <c r="F27" s="79" t="s">
        <v>193</v>
      </c>
      <c r="G27" s="80">
        <v>0.13300000000000001</v>
      </c>
      <c r="H27" s="65">
        <v>9</v>
      </c>
      <c r="I27" s="83">
        <v>12500</v>
      </c>
      <c r="J27" s="67">
        <v>45562</v>
      </c>
      <c r="K27" s="69"/>
      <c r="L27" s="332"/>
      <c r="M27" s="332"/>
      <c r="N27" s="71"/>
      <c r="O27" s="70"/>
      <c r="P27" s="81"/>
    </row>
    <row r="28" spans="1:46" x14ac:dyDescent="0.25">
      <c r="A28" s="60">
        <v>1</v>
      </c>
      <c r="B28" s="62" t="s">
        <v>152</v>
      </c>
      <c r="C28" s="62" t="s">
        <v>153</v>
      </c>
      <c r="D28" s="62" t="s">
        <v>144</v>
      </c>
      <c r="E28" s="79" t="s">
        <v>194</v>
      </c>
      <c r="F28" s="79" t="s">
        <v>195</v>
      </c>
      <c r="G28" s="80">
        <v>0.108</v>
      </c>
      <c r="H28" s="65">
        <v>9</v>
      </c>
      <c r="I28" s="83">
        <v>10000</v>
      </c>
      <c r="J28" s="67">
        <v>45562</v>
      </c>
      <c r="K28" s="69"/>
      <c r="L28" s="332"/>
      <c r="M28" s="332"/>
      <c r="N28" s="71"/>
      <c r="O28" s="70"/>
      <c r="P28" s="81"/>
    </row>
    <row r="29" spans="1:46" s="82" customFormat="1" x14ac:dyDescent="0.25">
      <c r="A29" s="60">
        <v>1</v>
      </c>
      <c r="B29" s="62" t="s">
        <v>152</v>
      </c>
      <c r="C29" s="62" t="s">
        <v>153</v>
      </c>
      <c r="D29" s="62" t="s">
        <v>144</v>
      </c>
      <c r="E29" s="79" t="s">
        <v>196</v>
      </c>
      <c r="F29" s="79" t="s">
        <v>197</v>
      </c>
      <c r="G29" s="80">
        <v>0.16400000000000001</v>
      </c>
      <c r="H29" s="65">
        <v>8</v>
      </c>
      <c r="I29" s="83">
        <v>15780</v>
      </c>
      <c r="J29" s="67">
        <v>45562</v>
      </c>
      <c r="K29" s="69"/>
      <c r="L29" s="332"/>
      <c r="M29" s="332"/>
      <c r="N29" s="71"/>
      <c r="O29" s="70"/>
      <c r="P29" s="81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</row>
    <row r="30" spans="1:46" s="82" customFormat="1" x14ac:dyDescent="0.25">
      <c r="A30" s="60">
        <v>1</v>
      </c>
      <c r="B30" s="62" t="s">
        <v>152</v>
      </c>
      <c r="C30" s="62" t="s">
        <v>153</v>
      </c>
      <c r="D30" s="62" t="s">
        <v>144</v>
      </c>
      <c r="E30" s="79" t="s">
        <v>198</v>
      </c>
      <c r="F30" s="79" t="s">
        <v>199</v>
      </c>
      <c r="G30" s="80">
        <v>0.57999999999999996</v>
      </c>
      <c r="H30" s="65">
        <v>8</v>
      </c>
      <c r="I30" s="83">
        <v>56750</v>
      </c>
      <c r="J30" s="67">
        <v>45562</v>
      </c>
      <c r="K30" s="69"/>
      <c r="L30" s="332"/>
      <c r="M30" s="332"/>
      <c r="N30" s="71"/>
      <c r="O30" s="70"/>
      <c r="P30" s="81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</row>
    <row r="31" spans="1:46" s="82" customFormat="1" x14ac:dyDescent="0.25">
      <c r="A31" s="60">
        <v>1</v>
      </c>
      <c r="B31" s="62" t="s">
        <v>152</v>
      </c>
      <c r="C31" s="62" t="s">
        <v>153</v>
      </c>
      <c r="D31" s="62" t="s">
        <v>144</v>
      </c>
      <c r="E31" s="79" t="s">
        <v>200</v>
      </c>
      <c r="F31" s="79" t="s">
        <v>201</v>
      </c>
      <c r="G31" s="80">
        <v>0.56000000000000005</v>
      </c>
      <c r="H31" s="65">
        <v>8</v>
      </c>
      <c r="I31" s="83">
        <v>48600</v>
      </c>
      <c r="J31" s="67">
        <v>45562</v>
      </c>
      <c r="K31" s="69"/>
      <c r="L31" s="332"/>
      <c r="M31" s="332"/>
      <c r="N31" s="71"/>
      <c r="O31" s="70"/>
      <c r="P31" s="81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</row>
    <row r="32" spans="1:46" s="82" customFormat="1" x14ac:dyDescent="0.25">
      <c r="A32" s="60">
        <v>1</v>
      </c>
      <c r="B32" s="62" t="s">
        <v>152</v>
      </c>
      <c r="C32" s="62" t="s">
        <v>153</v>
      </c>
      <c r="D32" s="62" t="s">
        <v>144</v>
      </c>
      <c r="E32" s="79" t="s">
        <v>202</v>
      </c>
      <c r="F32" s="79" t="s">
        <v>203</v>
      </c>
      <c r="G32" s="80">
        <v>0.50700000000000001</v>
      </c>
      <c r="H32" s="65">
        <v>8</v>
      </c>
      <c r="I32" s="83">
        <v>48280</v>
      </c>
      <c r="J32" s="67">
        <v>45562</v>
      </c>
      <c r="K32" s="69"/>
      <c r="L32" s="332"/>
      <c r="M32" s="332"/>
      <c r="N32" s="71"/>
      <c r="O32" s="70"/>
      <c r="P32" s="81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</row>
    <row r="33" spans="1:46" s="82" customFormat="1" x14ac:dyDescent="0.25">
      <c r="A33" s="60">
        <v>1</v>
      </c>
      <c r="B33" s="62" t="s">
        <v>152</v>
      </c>
      <c r="C33" s="62" t="s">
        <v>153</v>
      </c>
      <c r="D33" s="62" t="s">
        <v>144</v>
      </c>
      <c r="E33" s="79" t="s">
        <v>204</v>
      </c>
      <c r="F33" s="79" t="s">
        <v>205</v>
      </c>
      <c r="G33" s="80">
        <v>0.32900000000000001</v>
      </c>
      <c r="H33" s="65">
        <v>8</v>
      </c>
      <c r="I33" s="83">
        <v>29400</v>
      </c>
      <c r="J33" s="67">
        <v>45562</v>
      </c>
      <c r="K33" s="69"/>
      <c r="L33" s="332"/>
      <c r="M33" s="332"/>
      <c r="N33" s="71"/>
      <c r="O33" s="70"/>
      <c r="P33" s="81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</row>
    <row r="34" spans="1:46" s="82" customFormat="1" x14ac:dyDescent="0.25">
      <c r="A34" s="60">
        <v>1</v>
      </c>
      <c r="B34" s="62" t="s">
        <v>152</v>
      </c>
      <c r="C34" s="62" t="s">
        <v>153</v>
      </c>
      <c r="D34" s="62" t="s">
        <v>144</v>
      </c>
      <c r="E34" s="79" t="s">
        <v>206</v>
      </c>
      <c r="F34" s="79" t="s">
        <v>207</v>
      </c>
      <c r="G34" s="80">
        <v>0.29299999999999998</v>
      </c>
      <c r="H34" s="65">
        <v>8</v>
      </c>
      <c r="I34" s="83">
        <v>24720</v>
      </c>
      <c r="J34" s="67">
        <v>45562</v>
      </c>
      <c r="K34" s="69"/>
      <c r="L34" s="332"/>
      <c r="M34" s="332"/>
      <c r="N34" s="71"/>
      <c r="O34" s="70"/>
      <c r="P34" s="81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</row>
    <row r="35" spans="1:46" x14ac:dyDescent="0.25">
      <c r="A35" s="60">
        <v>1</v>
      </c>
      <c r="B35" s="62" t="s">
        <v>152</v>
      </c>
      <c r="C35" s="62" t="s">
        <v>153</v>
      </c>
      <c r="D35" s="62" t="s">
        <v>144</v>
      </c>
      <c r="E35" s="79" t="s">
        <v>208</v>
      </c>
      <c r="F35" s="79" t="s">
        <v>209</v>
      </c>
      <c r="G35" s="80">
        <v>1.6619999999999999</v>
      </c>
      <c r="H35" s="65">
        <v>9</v>
      </c>
      <c r="I35" s="83">
        <v>174600</v>
      </c>
      <c r="J35" s="67">
        <v>45562</v>
      </c>
      <c r="K35" s="69">
        <f>SUM(I23:I35)</f>
        <v>684520</v>
      </c>
      <c r="L35" s="332"/>
      <c r="M35" s="332"/>
      <c r="N35" s="71">
        <f>SUM(I23:I35)</f>
        <v>684520</v>
      </c>
      <c r="O35" s="70">
        <v>90608.75</v>
      </c>
      <c r="P35" s="84" t="s">
        <v>210</v>
      </c>
    </row>
    <row r="36" spans="1:46" ht="30" x14ac:dyDescent="0.25">
      <c r="A36" s="60">
        <v>1</v>
      </c>
      <c r="B36" s="62" t="s">
        <v>152</v>
      </c>
      <c r="C36" s="62" t="s">
        <v>211</v>
      </c>
      <c r="D36" s="62" t="s">
        <v>212</v>
      </c>
      <c r="E36" s="79" t="s">
        <v>213</v>
      </c>
      <c r="F36" s="79" t="s">
        <v>214</v>
      </c>
      <c r="G36" s="80">
        <v>9.5000000000000001E-2</v>
      </c>
      <c r="H36" s="65">
        <v>9</v>
      </c>
      <c r="I36" s="83">
        <v>152693.20000000001</v>
      </c>
      <c r="J36" s="67">
        <v>45580</v>
      </c>
      <c r="K36" s="69">
        <f>SUM(I36)</f>
        <v>152693.20000000001</v>
      </c>
      <c r="L36" s="332"/>
      <c r="M36" s="332"/>
      <c r="N36" s="71">
        <v>152693.20000000001</v>
      </c>
      <c r="O36" s="70">
        <v>0</v>
      </c>
      <c r="P36" s="81"/>
    </row>
    <row r="37" spans="1:46" x14ac:dyDescent="0.25">
      <c r="A37" s="51">
        <v>1</v>
      </c>
      <c r="B37" s="42" t="s">
        <v>25</v>
      </c>
      <c r="C37" s="52"/>
      <c r="D37" s="52"/>
      <c r="E37" s="52"/>
      <c r="F37" s="52"/>
      <c r="G37" s="53"/>
      <c r="H37" s="54"/>
      <c r="I37" s="73"/>
      <c r="J37" s="56"/>
      <c r="K37" s="85"/>
      <c r="L37" s="329">
        <f>SUM(I38:I64)</f>
        <v>1467307</v>
      </c>
      <c r="M37" s="330"/>
      <c r="N37" s="48"/>
      <c r="O37" s="49"/>
      <c r="P37" s="58"/>
    </row>
    <row r="38" spans="1:46" x14ac:dyDescent="0.25">
      <c r="A38" s="60">
        <v>1</v>
      </c>
      <c r="B38" s="62" t="s">
        <v>215</v>
      </c>
      <c r="C38" s="62" t="s">
        <v>216</v>
      </c>
      <c r="D38" s="86" t="s">
        <v>144</v>
      </c>
      <c r="E38" s="62" t="s">
        <v>217</v>
      </c>
      <c r="F38" s="62" t="s">
        <v>218</v>
      </c>
      <c r="G38" s="64">
        <v>0.77800000000000002</v>
      </c>
      <c r="H38" s="65">
        <v>9</v>
      </c>
      <c r="I38" s="66">
        <v>65611</v>
      </c>
      <c r="J38" s="67">
        <v>45545</v>
      </c>
      <c r="K38" s="68"/>
      <c r="L38" s="69"/>
      <c r="M38" s="70"/>
      <c r="N38" s="71"/>
      <c r="O38" s="70"/>
      <c r="P38" s="72"/>
    </row>
    <row r="39" spans="1:46" x14ac:dyDescent="0.25">
      <c r="A39" s="60">
        <v>1</v>
      </c>
      <c r="B39" s="62" t="s">
        <v>215</v>
      </c>
      <c r="C39" s="62" t="s">
        <v>216</v>
      </c>
      <c r="D39" s="86" t="s">
        <v>144</v>
      </c>
      <c r="E39" s="62" t="s">
        <v>219</v>
      </c>
      <c r="F39" s="62" t="s">
        <v>220</v>
      </c>
      <c r="G39" s="64">
        <v>1.2999000000000001</v>
      </c>
      <c r="H39" s="65">
        <v>8</v>
      </c>
      <c r="I39" s="66">
        <v>120098</v>
      </c>
      <c r="J39" s="67">
        <v>45545</v>
      </c>
      <c r="K39" s="78"/>
      <c r="L39" s="331"/>
      <c r="M39" s="76"/>
      <c r="N39" s="71"/>
      <c r="O39" s="70"/>
      <c r="P39" s="72"/>
    </row>
    <row r="40" spans="1:46" x14ac:dyDescent="0.25">
      <c r="A40" s="60">
        <v>1</v>
      </c>
      <c r="B40" s="62" t="s">
        <v>215</v>
      </c>
      <c r="C40" s="62" t="s">
        <v>216</v>
      </c>
      <c r="D40" s="86" t="s">
        <v>144</v>
      </c>
      <c r="E40" s="62" t="s">
        <v>221</v>
      </c>
      <c r="F40" s="62" t="s">
        <v>222</v>
      </c>
      <c r="G40" s="64">
        <v>1.6439999999999999</v>
      </c>
      <c r="H40" s="65">
        <v>9</v>
      </c>
      <c r="I40" s="66">
        <v>151822</v>
      </c>
      <c r="J40" s="67">
        <v>45547</v>
      </c>
      <c r="K40" s="68"/>
      <c r="L40" s="69"/>
      <c r="M40" s="70"/>
      <c r="N40" s="71"/>
      <c r="O40" s="70"/>
      <c r="P40" s="72"/>
    </row>
    <row r="41" spans="1:46" x14ac:dyDescent="0.25">
      <c r="A41" s="60">
        <v>1</v>
      </c>
      <c r="B41" s="62" t="s">
        <v>215</v>
      </c>
      <c r="C41" s="62" t="s">
        <v>216</v>
      </c>
      <c r="D41" s="86" t="s">
        <v>144</v>
      </c>
      <c r="E41" s="62" t="s">
        <v>223</v>
      </c>
      <c r="F41" s="62" t="s">
        <v>224</v>
      </c>
      <c r="G41" s="64">
        <v>0.17499999999999999</v>
      </c>
      <c r="H41" s="65">
        <v>10</v>
      </c>
      <c r="I41" s="66">
        <v>14111</v>
      </c>
      <c r="J41" s="67">
        <v>45547</v>
      </c>
      <c r="K41" s="68"/>
      <c r="L41" s="69"/>
      <c r="M41" s="70"/>
      <c r="N41" s="71"/>
      <c r="O41" s="70"/>
      <c r="P41" s="72"/>
    </row>
    <row r="42" spans="1:46" x14ac:dyDescent="0.25">
      <c r="A42" s="60">
        <v>1</v>
      </c>
      <c r="B42" s="62" t="s">
        <v>215</v>
      </c>
      <c r="C42" s="62" t="s">
        <v>216</v>
      </c>
      <c r="D42" s="86" t="s">
        <v>144</v>
      </c>
      <c r="E42" s="62" t="s">
        <v>225</v>
      </c>
      <c r="F42" s="62" t="s">
        <v>226</v>
      </c>
      <c r="G42" s="64">
        <v>0.26400000000000001</v>
      </c>
      <c r="H42" s="65">
        <v>9</v>
      </c>
      <c r="I42" s="66">
        <v>25853</v>
      </c>
      <c r="J42" s="67">
        <v>45547</v>
      </c>
      <c r="K42" s="68"/>
      <c r="L42" s="69"/>
      <c r="M42" s="70"/>
      <c r="N42" s="71"/>
      <c r="O42" s="70"/>
      <c r="P42" s="72"/>
    </row>
    <row r="43" spans="1:46" x14ac:dyDescent="0.25">
      <c r="A43" s="60">
        <v>1</v>
      </c>
      <c r="B43" s="62" t="s">
        <v>215</v>
      </c>
      <c r="C43" s="62" t="s">
        <v>216</v>
      </c>
      <c r="D43" s="86" t="s">
        <v>144</v>
      </c>
      <c r="E43" s="62" t="s">
        <v>227</v>
      </c>
      <c r="F43" s="62" t="s">
        <v>228</v>
      </c>
      <c r="G43" s="64">
        <v>0.377</v>
      </c>
      <c r="H43" s="65">
        <v>9</v>
      </c>
      <c r="I43" s="66">
        <v>25544</v>
      </c>
      <c r="J43" s="67">
        <v>45547</v>
      </c>
      <c r="K43" s="68">
        <f>SUM(I38:I43)</f>
        <v>403039</v>
      </c>
      <c r="L43" s="69"/>
      <c r="M43" s="70"/>
      <c r="N43" s="71">
        <v>393039</v>
      </c>
      <c r="O43" s="70">
        <v>10000</v>
      </c>
      <c r="P43" s="72"/>
    </row>
    <row r="44" spans="1:46" x14ac:dyDescent="0.25">
      <c r="A44" s="60">
        <v>1</v>
      </c>
      <c r="B44" s="62" t="s">
        <v>215</v>
      </c>
      <c r="C44" s="62" t="s">
        <v>229</v>
      </c>
      <c r="D44" s="86" t="s">
        <v>144</v>
      </c>
      <c r="E44" s="62" t="s">
        <v>230</v>
      </c>
      <c r="F44" s="62" t="s">
        <v>231</v>
      </c>
      <c r="G44" s="64">
        <v>0.19</v>
      </c>
      <c r="H44" s="87">
        <v>8</v>
      </c>
      <c r="I44" s="66">
        <v>39064</v>
      </c>
      <c r="J44" s="67">
        <v>45573</v>
      </c>
      <c r="K44" s="69"/>
      <c r="L44" s="333"/>
      <c r="M44" s="334"/>
      <c r="N44" s="71"/>
      <c r="O44" s="70"/>
      <c r="P44" s="72"/>
    </row>
    <row r="45" spans="1:46" x14ac:dyDescent="0.25">
      <c r="A45" s="60">
        <v>1</v>
      </c>
      <c r="B45" s="62" t="s">
        <v>215</v>
      </c>
      <c r="C45" s="62" t="s">
        <v>229</v>
      </c>
      <c r="D45" s="86" t="s">
        <v>144</v>
      </c>
      <c r="E45" s="62" t="s">
        <v>232</v>
      </c>
      <c r="F45" s="62" t="s">
        <v>233</v>
      </c>
      <c r="G45" s="64">
        <v>0.21</v>
      </c>
      <c r="H45" s="87">
        <v>8</v>
      </c>
      <c r="I45" s="66">
        <v>40204</v>
      </c>
      <c r="J45" s="67">
        <v>45573</v>
      </c>
      <c r="K45" s="69"/>
      <c r="L45" s="333"/>
      <c r="M45" s="334"/>
      <c r="N45" s="71"/>
      <c r="O45" s="70"/>
      <c r="P45" s="72"/>
    </row>
    <row r="46" spans="1:46" x14ac:dyDescent="0.25">
      <c r="A46" s="60">
        <v>1</v>
      </c>
      <c r="B46" s="62" t="s">
        <v>215</v>
      </c>
      <c r="C46" s="62" t="s">
        <v>229</v>
      </c>
      <c r="D46" s="86" t="s">
        <v>144</v>
      </c>
      <c r="E46" s="62" t="s">
        <v>234</v>
      </c>
      <c r="F46" s="62" t="s">
        <v>235</v>
      </c>
      <c r="G46" s="64">
        <v>1.5</v>
      </c>
      <c r="H46" s="87">
        <v>10</v>
      </c>
      <c r="I46" s="66">
        <v>19760</v>
      </c>
      <c r="J46" s="67">
        <v>45573</v>
      </c>
      <c r="K46" s="69"/>
      <c r="L46" s="333"/>
      <c r="M46" s="334"/>
      <c r="N46" s="71"/>
      <c r="O46" s="70"/>
      <c r="P46" s="72"/>
    </row>
    <row r="47" spans="1:46" x14ac:dyDescent="0.25">
      <c r="A47" s="60">
        <v>1</v>
      </c>
      <c r="B47" s="62" t="s">
        <v>215</v>
      </c>
      <c r="C47" s="62" t="s">
        <v>229</v>
      </c>
      <c r="D47" s="86" t="s">
        <v>144</v>
      </c>
      <c r="E47" s="62" t="s">
        <v>236</v>
      </c>
      <c r="F47" s="62" t="s">
        <v>237</v>
      </c>
      <c r="G47" s="64">
        <v>1.1499999999999999</v>
      </c>
      <c r="H47" s="87">
        <v>8</v>
      </c>
      <c r="I47" s="66">
        <v>99446</v>
      </c>
      <c r="J47" s="67">
        <v>45573</v>
      </c>
      <c r="K47" s="69"/>
      <c r="L47" s="333"/>
      <c r="M47" s="334"/>
      <c r="N47" s="71"/>
      <c r="O47" s="70"/>
      <c r="P47" s="72"/>
    </row>
    <row r="48" spans="1:46" x14ac:dyDescent="0.25">
      <c r="A48" s="60">
        <v>1</v>
      </c>
      <c r="B48" s="62" t="s">
        <v>215</v>
      </c>
      <c r="C48" s="62" t="s">
        <v>229</v>
      </c>
      <c r="D48" s="86" t="s">
        <v>144</v>
      </c>
      <c r="E48" s="62" t="s">
        <v>238</v>
      </c>
      <c r="F48" s="62" t="s">
        <v>239</v>
      </c>
      <c r="G48" s="64">
        <v>0.15</v>
      </c>
      <c r="H48" s="87">
        <v>8</v>
      </c>
      <c r="I48" s="66">
        <v>29906</v>
      </c>
      <c r="J48" s="67">
        <v>45573</v>
      </c>
      <c r="K48" s="69"/>
      <c r="L48" s="333"/>
      <c r="M48" s="334"/>
      <c r="N48" s="71"/>
      <c r="O48" s="70"/>
      <c r="P48" s="72"/>
    </row>
    <row r="49" spans="1:16" x14ac:dyDescent="0.25">
      <c r="A49" s="60">
        <v>1</v>
      </c>
      <c r="B49" s="62" t="s">
        <v>215</v>
      </c>
      <c r="C49" s="62" t="s">
        <v>229</v>
      </c>
      <c r="D49" s="86" t="s">
        <v>144</v>
      </c>
      <c r="E49" s="62" t="s">
        <v>240</v>
      </c>
      <c r="F49" s="62" t="s">
        <v>241</v>
      </c>
      <c r="G49" s="64">
        <v>0.37</v>
      </c>
      <c r="H49" s="87">
        <v>9</v>
      </c>
      <c r="I49" s="66">
        <v>55176</v>
      </c>
      <c r="J49" s="67">
        <v>45573</v>
      </c>
      <c r="K49" s="69"/>
      <c r="L49" s="333"/>
      <c r="M49" s="334"/>
      <c r="N49" s="71"/>
      <c r="O49" s="70"/>
      <c r="P49" s="72"/>
    </row>
    <row r="50" spans="1:16" x14ac:dyDescent="0.25">
      <c r="A50" s="60">
        <v>1</v>
      </c>
      <c r="B50" s="62" t="s">
        <v>215</v>
      </c>
      <c r="C50" s="62" t="s">
        <v>229</v>
      </c>
      <c r="D50" s="86" t="s">
        <v>144</v>
      </c>
      <c r="E50" s="62" t="s">
        <v>242</v>
      </c>
      <c r="F50" s="62" t="s">
        <v>243</v>
      </c>
      <c r="G50" s="64">
        <v>0.63</v>
      </c>
      <c r="H50" s="87">
        <v>10</v>
      </c>
      <c r="I50" s="66">
        <v>126884</v>
      </c>
      <c r="J50" s="67">
        <v>45567</v>
      </c>
      <c r="K50" s="69"/>
      <c r="L50" s="333"/>
      <c r="M50" s="334"/>
      <c r="N50" s="71"/>
      <c r="O50" s="70"/>
      <c r="P50" s="72"/>
    </row>
    <row r="51" spans="1:16" x14ac:dyDescent="0.25">
      <c r="A51" s="60">
        <v>1</v>
      </c>
      <c r="B51" s="62" t="s">
        <v>215</v>
      </c>
      <c r="C51" s="62" t="s">
        <v>229</v>
      </c>
      <c r="D51" s="86" t="s">
        <v>144</v>
      </c>
      <c r="E51" s="62" t="s">
        <v>244</v>
      </c>
      <c r="F51" s="62" t="s">
        <v>245</v>
      </c>
      <c r="G51" s="64">
        <v>0.25</v>
      </c>
      <c r="H51" s="65">
        <v>9</v>
      </c>
      <c r="I51" s="66">
        <v>50312</v>
      </c>
      <c r="J51" s="67">
        <v>45573</v>
      </c>
      <c r="K51" s="69"/>
      <c r="L51" s="333"/>
      <c r="M51" s="334"/>
      <c r="N51" s="71"/>
      <c r="O51" s="70"/>
      <c r="P51" s="72"/>
    </row>
    <row r="52" spans="1:16" x14ac:dyDescent="0.25">
      <c r="A52" s="60">
        <v>1</v>
      </c>
      <c r="B52" s="62" t="s">
        <v>215</v>
      </c>
      <c r="C52" s="62" t="s">
        <v>229</v>
      </c>
      <c r="D52" s="86" t="s">
        <v>144</v>
      </c>
      <c r="E52" s="62" t="s">
        <v>246</v>
      </c>
      <c r="F52" s="62" t="s">
        <v>247</v>
      </c>
      <c r="G52" s="64">
        <v>0.45</v>
      </c>
      <c r="H52" s="65">
        <v>10</v>
      </c>
      <c r="I52" s="66">
        <v>30666</v>
      </c>
      <c r="J52" s="67">
        <v>45573</v>
      </c>
      <c r="K52" s="69"/>
      <c r="L52" s="333"/>
      <c r="M52" s="334"/>
      <c r="N52" s="71"/>
      <c r="O52" s="70"/>
      <c r="P52" s="72"/>
    </row>
    <row r="53" spans="1:16" x14ac:dyDescent="0.25">
      <c r="A53" s="60">
        <v>1</v>
      </c>
      <c r="B53" s="62" t="s">
        <v>215</v>
      </c>
      <c r="C53" s="62" t="s">
        <v>229</v>
      </c>
      <c r="D53" s="86" t="s">
        <v>144</v>
      </c>
      <c r="E53" s="62" t="s">
        <v>248</v>
      </c>
      <c r="F53" s="62" t="s">
        <v>249</v>
      </c>
      <c r="G53" s="64">
        <v>0.26</v>
      </c>
      <c r="H53" s="65">
        <v>9</v>
      </c>
      <c r="I53" s="66">
        <v>52820</v>
      </c>
      <c r="J53" s="67">
        <v>45573</v>
      </c>
      <c r="K53" s="69"/>
      <c r="L53" s="333"/>
      <c r="M53" s="334"/>
      <c r="N53" s="71"/>
      <c r="O53" s="70"/>
      <c r="P53" s="72"/>
    </row>
    <row r="54" spans="1:16" x14ac:dyDescent="0.25">
      <c r="A54" s="60">
        <v>1</v>
      </c>
      <c r="B54" s="62" t="s">
        <v>215</v>
      </c>
      <c r="C54" s="62" t="s">
        <v>229</v>
      </c>
      <c r="D54" s="86" t="s">
        <v>144</v>
      </c>
      <c r="E54" s="62" t="s">
        <v>250</v>
      </c>
      <c r="F54" s="62" t="s">
        <v>251</v>
      </c>
      <c r="G54" s="64">
        <v>0.36</v>
      </c>
      <c r="H54" s="65">
        <v>9</v>
      </c>
      <c r="I54" s="66">
        <v>72352</v>
      </c>
      <c r="J54" s="67">
        <v>45573</v>
      </c>
      <c r="K54" s="69"/>
      <c r="L54" s="333"/>
      <c r="M54" s="334"/>
      <c r="N54" s="71"/>
      <c r="O54" s="70"/>
      <c r="P54" s="72"/>
    </row>
    <row r="55" spans="1:16" x14ac:dyDescent="0.25">
      <c r="A55" s="60">
        <v>1</v>
      </c>
      <c r="B55" s="62" t="s">
        <v>215</v>
      </c>
      <c r="C55" s="62" t="s">
        <v>229</v>
      </c>
      <c r="D55" s="86" t="s">
        <v>144</v>
      </c>
      <c r="E55" s="62" t="s">
        <v>252</v>
      </c>
      <c r="F55" s="62" t="s">
        <v>253</v>
      </c>
      <c r="G55" s="64">
        <v>0.11</v>
      </c>
      <c r="H55" s="65">
        <v>8</v>
      </c>
      <c r="I55" s="66">
        <v>24282</v>
      </c>
      <c r="J55" s="67">
        <v>45573</v>
      </c>
      <c r="K55" s="69"/>
      <c r="L55" s="333"/>
      <c r="M55" s="334"/>
      <c r="N55" s="71"/>
      <c r="O55" s="70"/>
      <c r="P55" s="72"/>
    </row>
    <row r="56" spans="1:16" x14ac:dyDescent="0.25">
      <c r="A56" s="60">
        <v>1</v>
      </c>
      <c r="B56" s="62" t="s">
        <v>215</v>
      </c>
      <c r="C56" s="62" t="s">
        <v>229</v>
      </c>
      <c r="D56" s="86" t="s">
        <v>144</v>
      </c>
      <c r="E56" s="62" t="s">
        <v>254</v>
      </c>
      <c r="F56" s="62" t="s">
        <v>255</v>
      </c>
      <c r="G56" s="64">
        <v>0.09</v>
      </c>
      <c r="H56" s="65">
        <v>8</v>
      </c>
      <c r="I56" s="66">
        <v>10830</v>
      </c>
      <c r="J56" s="67">
        <v>45567</v>
      </c>
      <c r="K56" s="69"/>
      <c r="L56" s="333"/>
      <c r="M56" s="334"/>
      <c r="N56" s="71"/>
      <c r="O56" s="70"/>
      <c r="P56" s="72"/>
    </row>
    <row r="57" spans="1:16" x14ac:dyDescent="0.25">
      <c r="A57" s="60">
        <v>1</v>
      </c>
      <c r="B57" s="62" t="s">
        <v>215</v>
      </c>
      <c r="C57" s="62" t="s">
        <v>229</v>
      </c>
      <c r="D57" s="86" t="s">
        <v>144</v>
      </c>
      <c r="E57" s="62" t="s">
        <v>256</v>
      </c>
      <c r="F57" s="62" t="s">
        <v>257</v>
      </c>
      <c r="G57" s="64">
        <v>0.13</v>
      </c>
      <c r="H57" s="65">
        <v>8</v>
      </c>
      <c r="I57" s="66">
        <v>26068</v>
      </c>
      <c r="J57" s="67">
        <v>45573</v>
      </c>
      <c r="K57" s="69"/>
      <c r="L57" s="333"/>
      <c r="M57" s="334"/>
      <c r="N57" s="71"/>
      <c r="O57" s="70"/>
      <c r="P57" s="72"/>
    </row>
    <row r="58" spans="1:16" x14ac:dyDescent="0.25">
      <c r="A58" s="60">
        <v>1</v>
      </c>
      <c r="B58" s="62" t="s">
        <v>215</v>
      </c>
      <c r="C58" s="62" t="s">
        <v>229</v>
      </c>
      <c r="D58" s="86" t="s">
        <v>144</v>
      </c>
      <c r="E58" s="62" t="s">
        <v>258</v>
      </c>
      <c r="F58" s="62" t="s">
        <v>259</v>
      </c>
      <c r="G58" s="64">
        <v>7.0000000000000007E-2</v>
      </c>
      <c r="H58" s="65">
        <v>9</v>
      </c>
      <c r="I58" s="66">
        <v>13376</v>
      </c>
      <c r="J58" s="67">
        <v>45573</v>
      </c>
      <c r="K58" s="69"/>
      <c r="L58" s="333"/>
      <c r="M58" s="334"/>
      <c r="N58" s="71"/>
      <c r="O58" s="70"/>
      <c r="P58" s="72"/>
    </row>
    <row r="59" spans="1:16" x14ac:dyDescent="0.25">
      <c r="A59" s="60">
        <v>1</v>
      </c>
      <c r="B59" s="62" t="s">
        <v>215</v>
      </c>
      <c r="C59" s="62" t="s">
        <v>229</v>
      </c>
      <c r="D59" s="86" t="s">
        <v>144</v>
      </c>
      <c r="E59" s="62" t="s">
        <v>260</v>
      </c>
      <c r="F59" s="62" t="s">
        <v>261</v>
      </c>
      <c r="G59" s="64">
        <v>0.4</v>
      </c>
      <c r="H59" s="65">
        <v>8</v>
      </c>
      <c r="I59" s="66">
        <v>79990</v>
      </c>
      <c r="J59" s="67">
        <v>45573</v>
      </c>
      <c r="K59" s="69"/>
      <c r="L59" s="333"/>
      <c r="M59" s="334"/>
      <c r="N59" s="71"/>
      <c r="O59" s="70"/>
      <c r="P59" s="72"/>
    </row>
    <row r="60" spans="1:16" x14ac:dyDescent="0.25">
      <c r="A60" s="60">
        <v>1</v>
      </c>
      <c r="B60" s="62" t="s">
        <v>215</v>
      </c>
      <c r="C60" s="62" t="s">
        <v>229</v>
      </c>
      <c r="D60" s="86" t="s">
        <v>144</v>
      </c>
      <c r="E60" s="62" t="s">
        <v>262</v>
      </c>
      <c r="F60" s="62" t="s">
        <v>263</v>
      </c>
      <c r="G60" s="64">
        <v>7.0000000000000007E-2</v>
      </c>
      <c r="H60" s="65">
        <v>9</v>
      </c>
      <c r="I60" s="66">
        <v>54758</v>
      </c>
      <c r="J60" s="67">
        <v>45573</v>
      </c>
      <c r="K60" s="69"/>
      <c r="L60" s="333"/>
      <c r="M60" s="334"/>
      <c r="N60" s="71"/>
      <c r="O60" s="70"/>
      <c r="P60" s="72"/>
    </row>
    <row r="61" spans="1:16" x14ac:dyDescent="0.25">
      <c r="A61" s="60">
        <v>1</v>
      </c>
      <c r="B61" s="62" t="s">
        <v>215</v>
      </c>
      <c r="C61" s="62" t="s">
        <v>229</v>
      </c>
      <c r="D61" s="86" t="s">
        <v>144</v>
      </c>
      <c r="E61" s="62" t="s">
        <v>264</v>
      </c>
      <c r="F61" s="62" t="s">
        <v>265</v>
      </c>
      <c r="G61" s="64">
        <v>0.27</v>
      </c>
      <c r="H61" s="65">
        <v>9</v>
      </c>
      <c r="I61" s="66">
        <v>58558</v>
      </c>
      <c r="J61" s="67">
        <v>45567</v>
      </c>
      <c r="K61" s="68"/>
      <c r="L61" s="69"/>
      <c r="M61" s="70"/>
      <c r="N61" s="71"/>
      <c r="O61" s="70"/>
      <c r="P61" s="72"/>
    </row>
    <row r="62" spans="1:16" x14ac:dyDescent="0.25">
      <c r="A62" s="60">
        <v>1</v>
      </c>
      <c r="B62" s="62" t="s">
        <v>215</v>
      </c>
      <c r="C62" s="62" t="s">
        <v>229</v>
      </c>
      <c r="D62" s="86" t="s">
        <v>144</v>
      </c>
      <c r="E62" s="62" t="s">
        <v>266</v>
      </c>
      <c r="F62" s="62" t="s">
        <v>267</v>
      </c>
      <c r="G62" s="64">
        <v>0.16</v>
      </c>
      <c r="H62" s="65">
        <v>10</v>
      </c>
      <c r="I62" s="66">
        <v>35226</v>
      </c>
      <c r="J62" s="67">
        <v>45567</v>
      </c>
      <c r="K62" s="68"/>
      <c r="L62" s="69"/>
      <c r="M62" s="70"/>
      <c r="N62" s="71"/>
      <c r="O62" s="70"/>
      <c r="P62" s="72"/>
    </row>
    <row r="63" spans="1:16" x14ac:dyDescent="0.25">
      <c r="A63" s="60">
        <v>1</v>
      </c>
      <c r="B63" s="62" t="s">
        <v>215</v>
      </c>
      <c r="C63" s="62" t="s">
        <v>229</v>
      </c>
      <c r="D63" s="86" t="s">
        <v>144</v>
      </c>
      <c r="E63" s="62" t="s">
        <v>268</v>
      </c>
      <c r="F63" s="62" t="s">
        <v>269</v>
      </c>
      <c r="G63" s="64">
        <v>0.22</v>
      </c>
      <c r="H63" s="65">
        <v>10</v>
      </c>
      <c r="I63" s="66">
        <v>45144</v>
      </c>
      <c r="J63" s="67">
        <v>45567</v>
      </c>
      <c r="K63" s="68"/>
      <c r="L63" s="69"/>
      <c r="M63" s="70"/>
      <c r="N63" s="71"/>
      <c r="O63" s="70"/>
      <c r="P63" s="72"/>
    </row>
    <row r="64" spans="1:16" x14ac:dyDescent="0.25">
      <c r="A64" s="60">
        <v>1</v>
      </c>
      <c r="B64" s="62" t="s">
        <v>215</v>
      </c>
      <c r="C64" s="62" t="s">
        <v>229</v>
      </c>
      <c r="D64" s="86" t="s">
        <v>144</v>
      </c>
      <c r="E64" s="62" t="s">
        <v>270</v>
      </c>
      <c r="F64" s="62" t="s">
        <v>271</v>
      </c>
      <c r="G64" s="64">
        <v>0.56999999999999995</v>
      </c>
      <c r="H64" s="65">
        <v>10</v>
      </c>
      <c r="I64" s="66">
        <v>99446</v>
      </c>
      <c r="J64" s="67">
        <v>45567</v>
      </c>
      <c r="K64" s="68">
        <f>SUM(I44:I64)</f>
        <v>1064268</v>
      </c>
      <c r="L64" s="69"/>
      <c r="M64" s="70"/>
      <c r="N64" s="71">
        <v>1429430</v>
      </c>
      <c r="O64" s="70">
        <v>0</v>
      </c>
      <c r="P64" s="72"/>
    </row>
    <row r="65" spans="1:16" ht="14.25" customHeight="1" x14ac:dyDescent="0.25">
      <c r="A65" s="51">
        <v>1</v>
      </c>
      <c r="B65" s="52" t="s">
        <v>37</v>
      </c>
      <c r="C65" s="52"/>
      <c r="D65" s="52"/>
      <c r="E65" s="52"/>
      <c r="F65" s="52"/>
      <c r="G65" s="53"/>
      <c r="H65" s="54"/>
      <c r="I65" s="55"/>
      <c r="J65" s="56"/>
      <c r="K65" s="57"/>
      <c r="L65" s="329">
        <f>SUM(I66:I75)</f>
        <v>1024276.6699999999</v>
      </c>
      <c r="M65" s="330"/>
      <c r="N65" s="48"/>
      <c r="O65" s="49"/>
      <c r="P65" s="58"/>
    </row>
    <row r="66" spans="1:16" x14ac:dyDescent="0.25">
      <c r="A66" s="60">
        <v>1</v>
      </c>
      <c r="B66" s="62" t="s">
        <v>272</v>
      </c>
      <c r="C66" s="62" t="s">
        <v>273</v>
      </c>
      <c r="D66" s="86" t="s">
        <v>144</v>
      </c>
      <c r="E66" s="79" t="s">
        <v>274</v>
      </c>
      <c r="F66" s="79" t="s">
        <v>275</v>
      </c>
      <c r="G66" s="80">
        <v>0.22700000000000001</v>
      </c>
      <c r="H66" s="65">
        <v>10</v>
      </c>
      <c r="I66" s="83">
        <v>25740</v>
      </c>
      <c r="J66" s="67">
        <v>45580</v>
      </c>
      <c r="K66" s="69"/>
      <c r="L66" s="332"/>
      <c r="M66" s="332"/>
      <c r="N66" s="71"/>
      <c r="O66" s="70"/>
      <c r="P66" s="72"/>
    </row>
    <row r="67" spans="1:16" x14ac:dyDescent="0.25">
      <c r="A67" s="60">
        <v>1</v>
      </c>
      <c r="B67" s="62" t="s">
        <v>272</v>
      </c>
      <c r="C67" s="62" t="s">
        <v>273</v>
      </c>
      <c r="D67" s="86" t="s">
        <v>144</v>
      </c>
      <c r="E67" s="79" t="s">
        <v>276</v>
      </c>
      <c r="F67" s="79" t="s">
        <v>277</v>
      </c>
      <c r="G67" s="80">
        <v>0.48899999999999999</v>
      </c>
      <c r="H67" s="65">
        <v>10</v>
      </c>
      <c r="I67" s="83">
        <v>67782</v>
      </c>
      <c r="J67" s="67">
        <v>45580</v>
      </c>
      <c r="K67" s="69"/>
      <c r="L67" s="332"/>
      <c r="M67" s="332"/>
      <c r="N67" s="71"/>
      <c r="O67" s="70"/>
      <c r="P67" s="72"/>
    </row>
    <row r="68" spans="1:16" x14ac:dyDescent="0.25">
      <c r="A68" s="60">
        <v>1</v>
      </c>
      <c r="B68" s="62" t="s">
        <v>272</v>
      </c>
      <c r="C68" s="62" t="s">
        <v>273</v>
      </c>
      <c r="D68" s="86" t="s">
        <v>144</v>
      </c>
      <c r="E68" s="79" t="s">
        <v>278</v>
      </c>
      <c r="F68" s="79" t="s">
        <v>259</v>
      </c>
      <c r="G68" s="80">
        <v>0.47299999999999998</v>
      </c>
      <c r="H68" s="65">
        <v>10</v>
      </c>
      <c r="I68" s="83">
        <v>71500</v>
      </c>
      <c r="J68" s="67">
        <v>45580</v>
      </c>
      <c r="K68" s="69"/>
      <c r="L68" s="332"/>
      <c r="M68" s="332"/>
      <c r="N68" s="71"/>
      <c r="O68" s="70"/>
      <c r="P68" s="72"/>
    </row>
    <row r="69" spans="1:16" x14ac:dyDescent="0.25">
      <c r="A69" s="60">
        <v>1</v>
      </c>
      <c r="B69" s="62" t="s">
        <v>272</v>
      </c>
      <c r="C69" s="62" t="s">
        <v>273</v>
      </c>
      <c r="D69" s="86" t="s">
        <v>144</v>
      </c>
      <c r="E69" s="79" t="s">
        <v>279</v>
      </c>
      <c r="F69" s="79" t="s">
        <v>280</v>
      </c>
      <c r="G69" s="80">
        <v>0.39800000000000002</v>
      </c>
      <c r="H69" s="65">
        <v>10</v>
      </c>
      <c r="I69" s="83">
        <v>50050</v>
      </c>
      <c r="J69" s="67">
        <v>45580</v>
      </c>
      <c r="K69" s="69"/>
      <c r="L69" s="332"/>
      <c r="M69" s="332"/>
      <c r="N69" s="71"/>
      <c r="O69" s="70"/>
      <c r="P69" s="72"/>
    </row>
    <row r="70" spans="1:16" x14ac:dyDescent="0.25">
      <c r="A70" s="60">
        <v>1</v>
      </c>
      <c r="B70" s="62" t="s">
        <v>272</v>
      </c>
      <c r="C70" s="62" t="s">
        <v>273</v>
      </c>
      <c r="D70" s="86" t="s">
        <v>144</v>
      </c>
      <c r="E70" s="79" t="s">
        <v>281</v>
      </c>
      <c r="F70" s="79" t="s">
        <v>282</v>
      </c>
      <c r="G70" s="80">
        <v>0.13300000000000001</v>
      </c>
      <c r="H70" s="65">
        <v>9</v>
      </c>
      <c r="I70" s="83">
        <v>18351.669999999998</v>
      </c>
      <c r="J70" s="67">
        <v>45580</v>
      </c>
      <c r="K70" s="69">
        <f>SUM(I66:I70)</f>
        <v>233423.66999999998</v>
      </c>
      <c r="L70" s="332"/>
      <c r="M70" s="332"/>
      <c r="N70" s="71">
        <f>SUM(I66:I70)</f>
        <v>233423.66999999998</v>
      </c>
      <c r="O70" s="70">
        <v>0</v>
      </c>
      <c r="P70" s="72"/>
    </row>
    <row r="71" spans="1:16" x14ac:dyDescent="0.25">
      <c r="A71" s="60">
        <v>1</v>
      </c>
      <c r="B71" s="62" t="s">
        <v>272</v>
      </c>
      <c r="C71" s="62" t="s">
        <v>283</v>
      </c>
      <c r="D71" s="86" t="s">
        <v>144</v>
      </c>
      <c r="E71" s="62" t="s">
        <v>284</v>
      </c>
      <c r="F71" s="62" t="s">
        <v>285</v>
      </c>
      <c r="G71" s="64">
        <v>3.3</v>
      </c>
      <c r="H71" s="65">
        <v>9</v>
      </c>
      <c r="I71" s="66">
        <v>318124</v>
      </c>
      <c r="J71" s="67">
        <v>45471</v>
      </c>
      <c r="K71" s="68"/>
      <c r="L71" s="69"/>
      <c r="M71" s="70"/>
      <c r="N71" s="71"/>
      <c r="O71" s="70"/>
      <c r="P71" s="72"/>
    </row>
    <row r="72" spans="1:16" x14ac:dyDescent="0.25">
      <c r="A72" s="60">
        <v>1</v>
      </c>
      <c r="B72" s="62" t="s">
        <v>272</v>
      </c>
      <c r="C72" s="62" t="s">
        <v>283</v>
      </c>
      <c r="D72" s="86" t="s">
        <v>144</v>
      </c>
      <c r="E72" s="62" t="s">
        <v>286</v>
      </c>
      <c r="F72" s="62" t="s">
        <v>287</v>
      </c>
      <c r="G72" s="64">
        <v>1.1499999999999999</v>
      </c>
      <c r="H72" s="65">
        <v>9</v>
      </c>
      <c r="I72" s="66">
        <v>110862</v>
      </c>
      <c r="J72" s="67">
        <v>45471</v>
      </c>
      <c r="K72" s="68"/>
      <c r="L72" s="69"/>
      <c r="M72" s="70"/>
      <c r="N72" s="71"/>
      <c r="O72" s="70"/>
      <c r="P72" s="72"/>
    </row>
    <row r="73" spans="1:16" x14ac:dyDescent="0.25">
      <c r="A73" s="60">
        <v>1</v>
      </c>
      <c r="B73" s="62" t="s">
        <v>272</v>
      </c>
      <c r="C73" s="62" t="s">
        <v>283</v>
      </c>
      <c r="D73" s="86" t="s">
        <v>144</v>
      </c>
      <c r="E73" s="62" t="s">
        <v>288</v>
      </c>
      <c r="F73" s="62" t="s">
        <v>289</v>
      </c>
      <c r="G73" s="64">
        <v>1.03</v>
      </c>
      <c r="H73" s="65">
        <v>10</v>
      </c>
      <c r="I73" s="66">
        <v>86882</v>
      </c>
      <c r="J73" s="67">
        <v>45471</v>
      </c>
      <c r="K73" s="68"/>
      <c r="L73" s="69"/>
      <c r="M73" s="70"/>
      <c r="N73" s="71"/>
      <c r="O73" s="70"/>
      <c r="P73" s="72"/>
    </row>
    <row r="74" spans="1:16" x14ac:dyDescent="0.25">
      <c r="A74" s="60">
        <v>1</v>
      </c>
      <c r="B74" s="62" t="s">
        <v>272</v>
      </c>
      <c r="C74" s="62" t="s">
        <v>283</v>
      </c>
      <c r="D74" s="86" t="s">
        <v>144</v>
      </c>
      <c r="E74" s="62" t="s">
        <v>290</v>
      </c>
      <c r="F74" s="62" t="s">
        <v>291</v>
      </c>
      <c r="G74" s="64">
        <v>1.34</v>
      </c>
      <c r="H74" s="65">
        <v>10</v>
      </c>
      <c r="I74" s="66">
        <v>113031</v>
      </c>
      <c r="J74" s="67">
        <v>45471</v>
      </c>
      <c r="K74" s="68"/>
      <c r="L74" s="69"/>
      <c r="M74" s="70"/>
      <c r="N74" s="71"/>
      <c r="O74" s="70"/>
      <c r="P74" s="72"/>
    </row>
    <row r="75" spans="1:16" x14ac:dyDescent="0.25">
      <c r="A75" s="60">
        <v>1</v>
      </c>
      <c r="B75" s="62" t="s">
        <v>272</v>
      </c>
      <c r="C75" s="62" t="s">
        <v>283</v>
      </c>
      <c r="D75" s="86" t="s">
        <v>144</v>
      </c>
      <c r="E75" s="62" t="s">
        <v>292</v>
      </c>
      <c r="F75" s="62" t="s">
        <v>293</v>
      </c>
      <c r="G75" s="64">
        <v>1.68</v>
      </c>
      <c r="H75" s="65">
        <v>8</v>
      </c>
      <c r="I75" s="66">
        <v>161954</v>
      </c>
      <c r="J75" s="67">
        <v>45471</v>
      </c>
      <c r="K75" s="68">
        <f>SUM(I71:I75)</f>
        <v>790853</v>
      </c>
      <c r="L75" s="69"/>
      <c r="M75" s="70"/>
      <c r="N75" s="88">
        <v>790853</v>
      </c>
      <c r="O75" s="89"/>
      <c r="P75" s="90"/>
    </row>
    <row r="76" spans="1:16" x14ac:dyDescent="0.25">
      <c r="A76" s="51">
        <v>1</v>
      </c>
      <c r="B76" s="52" t="s">
        <v>46</v>
      </c>
      <c r="C76" s="52"/>
      <c r="D76" s="91"/>
      <c r="E76" s="52"/>
      <c r="F76" s="52"/>
      <c r="G76" s="53"/>
      <c r="H76" s="54"/>
      <c r="I76" s="73"/>
      <c r="J76" s="56"/>
      <c r="K76" s="57"/>
      <c r="L76" s="329">
        <f>SUM(K77:K86)</f>
        <v>662549</v>
      </c>
      <c r="M76" s="49"/>
      <c r="N76" s="48"/>
      <c r="O76" s="49"/>
      <c r="P76" s="58"/>
    </row>
    <row r="77" spans="1:16" x14ac:dyDescent="0.25">
      <c r="A77" s="92">
        <v>1</v>
      </c>
      <c r="B77" s="62" t="s">
        <v>294</v>
      </c>
      <c r="C77" s="62" t="s">
        <v>295</v>
      </c>
      <c r="D77" s="86" t="s">
        <v>144</v>
      </c>
      <c r="E77" s="79" t="s">
        <v>296</v>
      </c>
      <c r="F77" s="79" t="s">
        <v>297</v>
      </c>
      <c r="G77" s="64">
        <v>0.86699999999999999</v>
      </c>
      <c r="H77" s="65">
        <v>8</v>
      </c>
      <c r="I77" s="83">
        <v>104720</v>
      </c>
      <c r="J77" s="67">
        <v>45566</v>
      </c>
      <c r="K77" s="69"/>
      <c r="L77" s="67"/>
      <c r="M77" s="67"/>
      <c r="N77" s="71"/>
      <c r="O77" s="70"/>
      <c r="P77" s="81"/>
    </row>
    <row r="78" spans="1:16" x14ac:dyDescent="0.25">
      <c r="A78" s="92">
        <v>1</v>
      </c>
      <c r="B78" s="62" t="s">
        <v>294</v>
      </c>
      <c r="C78" s="62" t="s">
        <v>295</v>
      </c>
      <c r="D78" s="86" t="s">
        <v>144</v>
      </c>
      <c r="E78" s="79" t="s">
        <v>298</v>
      </c>
      <c r="F78" s="79" t="s">
        <v>299</v>
      </c>
      <c r="G78" s="64">
        <v>0.316</v>
      </c>
      <c r="H78" s="65">
        <v>8</v>
      </c>
      <c r="I78" s="83">
        <v>33393</v>
      </c>
      <c r="J78" s="67">
        <v>45566</v>
      </c>
      <c r="K78" s="69"/>
      <c r="L78" s="67"/>
      <c r="M78" s="67"/>
      <c r="N78" s="71"/>
      <c r="O78" s="70"/>
      <c r="P78" s="81"/>
    </row>
    <row r="79" spans="1:16" x14ac:dyDescent="0.25">
      <c r="A79" s="92">
        <v>1</v>
      </c>
      <c r="B79" s="62" t="s">
        <v>294</v>
      </c>
      <c r="C79" s="62" t="s">
        <v>295</v>
      </c>
      <c r="D79" s="86" t="s">
        <v>144</v>
      </c>
      <c r="E79" s="79" t="s">
        <v>300</v>
      </c>
      <c r="F79" s="79" t="s">
        <v>301</v>
      </c>
      <c r="G79" s="64">
        <v>1.036</v>
      </c>
      <c r="H79" s="65">
        <v>9</v>
      </c>
      <c r="I79" s="83">
        <v>109507</v>
      </c>
      <c r="J79" s="67">
        <v>45566</v>
      </c>
      <c r="K79" s="69"/>
      <c r="L79" s="67"/>
      <c r="M79" s="67"/>
      <c r="N79" s="71"/>
      <c r="O79" s="70"/>
      <c r="P79" s="81"/>
    </row>
    <row r="80" spans="1:16" x14ac:dyDescent="0.25">
      <c r="A80" s="92">
        <v>1</v>
      </c>
      <c r="B80" s="62" t="s">
        <v>294</v>
      </c>
      <c r="C80" s="62" t="s">
        <v>295</v>
      </c>
      <c r="D80" s="86" t="s">
        <v>144</v>
      </c>
      <c r="E80" s="79" t="s">
        <v>302</v>
      </c>
      <c r="F80" s="79" t="s">
        <v>303</v>
      </c>
      <c r="G80" s="64">
        <v>1.65</v>
      </c>
      <c r="H80" s="65">
        <v>8</v>
      </c>
      <c r="I80" s="83">
        <v>199327</v>
      </c>
      <c r="J80" s="67">
        <v>45566</v>
      </c>
      <c r="K80" s="69">
        <f>SUM(I77:I80)</f>
        <v>446947</v>
      </c>
      <c r="L80" s="67"/>
      <c r="M80" s="67"/>
      <c r="N80" s="71">
        <v>446947</v>
      </c>
      <c r="O80" s="70">
        <v>0</v>
      </c>
      <c r="P80" s="81"/>
    </row>
    <row r="81" spans="1:16" x14ac:dyDescent="0.25">
      <c r="A81" s="92">
        <v>1</v>
      </c>
      <c r="B81" s="62" t="s">
        <v>294</v>
      </c>
      <c r="C81" s="62" t="s">
        <v>295</v>
      </c>
      <c r="D81" s="86" t="s">
        <v>144</v>
      </c>
      <c r="E81" s="79" t="s">
        <v>304</v>
      </c>
      <c r="F81" s="79" t="s">
        <v>209</v>
      </c>
      <c r="G81" s="80">
        <v>0.86699999999999999</v>
      </c>
      <c r="H81" s="65">
        <v>9</v>
      </c>
      <c r="I81" s="83">
        <v>87696</v>
      </c>
      <c r="J81" s="67">
        <v>45576</v>
      </c>
      <c r="K81" s="69">
        <f>SUM(I81)</f>
        <v>87696</v>
      </c>
      <c r="L81" s="332"/>
      <c r="M81" s="332"/>
      <c r="N81" s="71">
        <v>87969</v>
      </c>
      <c r="O81" s="70">
        <v>0</v>
      </c>
      <c r="P81" s="81"/>
    </row>
    <row r="82" spans="1:16" ht="15" customHeight="1" x14ac:dyDescent="0.25">
      <c r="A82" s="92">
        <v>1</v>
      </c>
      <c r="B82" s="62" t="s">
        <v>294</v>
      </c>
      <c r="C82" s="62" t="s">
        <v>305</v>
      </c>
      <c r="D82" s="86" t="s">
        <v>144</v>
      </c>
      <c r="E82" s="79" t="s">
        <v>306</v>
      </c>
      <c r="F82" s="79" t="s">
        <v>307</v>
      </c>
      <c r="G82" s="80">
        <v>0.35</v>
      </c>
      <c r="H82" s="65">
        <v>9</v>
      </c>
      <c r="I82" s="83">
        <v>39200</v>
      </c>
      <c r="J82" s="67">
        <v>45566</v>
      </c>
      <c r="K82" s="69"/>
      <c r="L82" s="67"/>
      <c r="M82" s="67"/>
      <c r="N82" s="71"/>
      <c r="O82" s="70"/>
      <c r="P82" s="81"/>
    </row>
    <row r="83" spans="1:16" ht="15" customHeight="1" x14ac:dyDescent="0.25">
      <c r="A83" s="92">
        <v>1</v>
      </c>
      <c r="B83" s="62" t="s">
        <v>294</v>
      </c>
      <c r="C83" s="62" t="s">
        <v>305</v>
      </c>
      <c r="D83" s="86" t="s">
        <v>144</v>
      </c>
      <c r="E83" s="79" t="s">
        <v>308</v>
      </c>
      <c r="F83" s="79" t="s">
        <v>309</v>
      </c>
      <c r="G83" s="80">
        <v>0.1</v>
      </c>
      <c r="H83" s="65">
        <v>9</v>
      </c>
      <c r="I83" s="83">
        <v>12133</v>
      </c>
      <c r="J83" s="67">
        <v>45566</v>
      </c>
      <c r="K83" s="69"/>
      <c r="L83" s="67"/>
      <c r="M83" s="67"/>
      <c r="N83" s="71"/>
      <c r="O83" s="70"/>
      <c r="P83" s="81"/>
    </row>
    <row r="84" spans="1:16" ht="15" customHeight="1" x14ac:dyDescent="0.25">
      <c r="A84" s="92">
        <v>1</v>
      </c>
      <c r="B84" s="62" t="s">
        <v>294</v>
      </c>
      <c r="C84" s="62" t="s">
        <v>305</v>
      </c>
      <c r="D84" s="86" t="s">
        <v>144</v>
      </c>
      <c r="E84" s="79" t="s">
        <v>310</v>
      </c>
      <c r="F84" s="79" t="s">
        <v>309</v>
      </c>
      <c r="G84" s="80">
        <v>0.1</v>
      </c>
      <c r="H84" s="65">
        <v>9</v>
      </c>
      <c r="I84" s="83">
        <v>38344</v>
      </c>
      <c r="J84" s="67">
        <v>45566</v>
      </c>
      <c r="K84" s="69"/>
      <c r="L84" s="67"/>
      <c r="M84" s="67"/>
      <c r="N84" s="71"/>
      <c r="O84" s="70"/>
      <c r="P84" s="81"/>
    </row>
    <row r="85" spans="1:16" ht="15" customHeight="1" x14ac:dyDescent="0.25">
      <c r="A85" s="92">
        <v>1</v>
      </c>
      <c r="B85" s="62" t="s">
        <v>294</v>
      </c>
      <c r="C85" s="62" t="s">
        <v>305</v>
      </c>
      <c r="D85" s="86" t="s">
        <v>144</v>
      </c>
      <c r="E85" s="79" t="s">
        <v>311</v>
      </c>
      <c r="F85" s="79" t="s">
        <v>312</v>
      </c>
      <c r="G85" s="80">
        <v>4.2000000000000003E-2</v>
      </c>
      <c r="H85" s="65">
        <v>9</v>
      </c>
      <c r="I85" s="83">
        <v>11329</v>
      </c>
      <c r="J85" s="67">
        <v>45566</v>
      </c>
      <c r="K85" s="69"/>
      <c r="L85" s="67"/>
      <c r="M85" s="67"/>
      <c r="N85" s="71"/>
      <c r="O85" s="70"/>
      <c r="P85" s="81"/>
    </row>
    <row r="86" spans="1:16" ht="15" customHeight="1" x14ac:dyDescent="0.25">
      <c r="A86" s="92">
        <v>1</v>
      </c>
      <c r="B86" s="62" t="s">
        <v>294</v>
      </c>
      <c r="C86" s="62" t="s">
        <v>305</v>
      </c>
      <c r="D86" s="86" t="s">
        <v>144</v>
      </c>
      <c r="E86" s="79" t="s">
        <v>313</v>
      </c>
      <c r="F86" s="79" t="s">
        <v>314</v>
      </c>
      <c r="G86" s="80">
        <v>0.12</v>
      </c>
      <c r="H86" s="65">
        <v>8</v>
      </c>
      <c r="I86" s="83">
        <v>26900</v>
      </c>
      <c r="J86" s="67">
        <v>45566</v>
      </c>
      <c r="K86" s="69">
        <f>SUM(I82:I86)</f>
        <v>127906</v>
      </c>
      <c r="L86" s="67"/>
      <c r="M86" s="67"/>
      <c r="N86" s="71">
        <v>127906</v>
      </c>
      <c r="O86" s="70">
        <v>0</v>
      </c>
      <c r="P86" s="81"/>
    </row>
    <row r="87" spans="1:16" x14ac:dyDescent="0.25">
      <c r="A87" s="51">
        <v>1</v>
      </c>
      <c r="B87" s="52" t="s">
        <v>50</v>
      </c>
      <c r="C87" s="52"/>
      <c r="D87" s="91"/>
      <c r="E87" s="52"/>
      <c r="F87" s="52"/>
      <c r="G87" s="53"/>
      <c r="H87" s="54"/>
      <c r="I87" s="73"/>
      <c r="J87" s="56"/>
      <c r="K87" s="57"/>
      <c r="L87" s="329">
        <f>SUM(I88:I97)</f>
        <v>383218</v>
      </c>
      <c r="M87" s="49"/>
      <c r="N87" s="48"/>
      <c r="O87" s="49"/>
      <c r="P87" s="58"/>
    </row>
    <row r="88" spans="1:16" ht="30" x14ac:dyDescent="0.25">
      <c r="A88" s="92">
        <v>1</v>
      </c>
      <c r="B88" s="86" t="s">
        <v>315</v>
      </c>
      <c r="C88" s="86" t="s">
        <v>316</v>
      </c>
      <c r="D88" s="86" t="s">
        <v>317</v>
      </c>
      <c r="E88" s="93" t="s">
        <v>318</v>
      </c>
      <c r="F88" s="93" t="s">
        <v>319</v>
      </c>
      <c r="G88" s="94">
        <v>0.05</v>
      </c>
      <c r="H88" s="95">
        <v>9</v>
      </c>
      <c r="I88" s="96">
        <v>3822</v>
      </c>
      <c r="J88" s="97">
        <v>45577</v>
      </c>
      <c r="K88" s="101"/>
      <c r="L88" s="98"/>
      <c r="M88" s="98"/>
      <c r="N88" s="88"/>
      <c r="O88" s="89"/>
      <c r="P88" s="99"/>
    </row>
    <row r="89" spans="1:16" ht="30" x14ac:dyDescent="0.25">
      <c r="A89" s="92">
        <v>1</v>
      </c>
      <c r="B89" s="86" t="s">
        <v>315</v>
      </c>
      <c r="C89" s="86" t="s">
        <v>316</v>
      </c>
      <c r="D89" s="86" t="s">
        <v>317</v>
      </c>
      <c r="E89" s="93" t="s">
        <v>320</v>
      </c>
      <c r="F89" s="93" t="s">
        <v>321</v>
      </c>
      <c r="G89" s="94">
        <v>0.08</v>
      </c>
      <c r="H89" s="95">
        <v>9</v>
      </c>
      <c r="I89" s="96">
        <v>6272</v>
      </c>
      <c r="J89" s="97">
        <v>45577</v>
      </c>
      <c r="K89" s="101"/>
      <c r="L89" s="98"/>
      <c r="M89" s="98"/>
      <c r="N89" s="88"/>
      <c r="O89" s="89"/>
      <c r="P89" s="99"/>
    </row>
    <row r="90" spans="1:16" ht="30" x14ac:dyDescent="0.25">
      <c r="A90" s="92">
        <v>1</v>
      </c>
      <c r="B90" s="86" t="s">
        <v>315</v>
      </c>
      <c r="C90" s="86" t="s">
        <v>316</v>
      </c>
      <c r="D90" s="86" t="s">
        <v>317</v>
      </c>
      <c r="E90" s="93" t="s">
        <v>322</v>
      </c>
      <c r="F90" s="93" t="s">
        <v>323</v>
      </c>
      <c r="G90" s="94">
        <v>0.13</v>
      </c>
      <c r="H90" s="95">
        <v>9</v>
      </c>
      <c r="I90" s="96">
        <v>13720</v>
      </c>
      <c r="J90" s="97">
        <v>45577</v>
      </c>
      <c r="K90" s="101">
        <f>SUM(I88:I90)</f>
        <v>23814</v>
      </c>
      <c r="L90" s="98"/>
      <c r="M90" s="98"/>
      <c r="N90" s="88">
        <v>23814</v>
      </c>
      <c r="O90" s="89">
        <v>0</v>
      </c>
      <c r="P90" s="99"/>
    </row>
    <row r="91" spans="1:16" x14ac:dyDescent="0.25">
      <c r="A91" s="92">
        <v>1</v>
      </c>
      <c r="B91" s="86" t="s">
        <v>315</v>
      </c>
      <c r="C91" s="86" t="s">
        <v>324</v>
      </c>
      <c r="D91" s="86" t="s">
        <v>144</v>
      </c>
      <c r="E91" s="93" t="s">
        <v>156</v>
      </c>
      <c r="F91" s="93" t="s">
        <v>325</v>
      </c>
      <c r="G91" s="94">
        <v>0.36499999999999999</v>
      </c>
      <c r="H91" s="95">
        <v>9</v>
      </c>
      <c r="I91" s="96">
        <v>36162</v>
      </c>
      <c r="J91" s="97">
        <v>45565</v>
      </c>
      <c r="K91" s="101"/>
      <c r="L91" s="98"/>
      <c r="M91" s="98"/>
      <c r="N91" s="88"/>
      <c r="O91" s="89"/>
      <c r="P91" s="99"/>
    </row>
    <row r="92" spans="1:16" x14ac:dyDescent="0.25">
      <c r="A92" s="92">
        <v>1</v>
      </c>
      <c r="B92" s="86" t="s">
        <v>315</v>
      </c>
      <c r="C92" s="86" t="s">
        <v>324</v>
      </c>
      <c r="D92" s="86" t="s">
        <v>144</v>
      </c>
      <c r="E92" s="93" t="s">
        <v>326</v>
      </c>
      <c r="F92" s="93" t="s">
        <v>327</v>
      </c>
      <c r="G92" s="94">
        <v>0.374</v>
      </c>
      <c r="H92" s="95">
        <v>8</v>
      </c>
      <c r="I92" s="96">
        <v>26068</v>
      </c>
      <c r="J92" s="97">
        <v>45565</v>
      </c>
      <c r="K92" s="101"/>
      <c r="L92" s="98"/>
      <c r="M92" s="98"/>
      <c r="N92" s="88"/>
      <c r="O92" s="89"/>
      <c r="P92" s="99"/>
    </row>
    <row r="93" spans="1:16" x14ac:dyDescent="0.25">
      <c r="A93" s="92">
        <v>1</v>
      </c>
      <c r="B93" s="86" t="s">
        <v>315</v>
      </c>
      <c r="C93" s="86" t="s">
        <v>324</v>
      </c>
      <c r="D93" s="86" t="s">
        <v>144</v>
      </c>
      <c r="E93" s="93" t="s">
        <v>328</v>
      </c>
      <c r="F93" s="93" t="s">
        <v>329</v>
      </c>
      <c r="G93" s="94">
        <v>0.26600000000000001</v>
      </c>
      <c r="H93" s="95">
        <v>8</v>
      </c>
      <c r="I93" s="96">
        <v>26264</v>
      </c>
      <c r="J93" s="97">
        <v>45565</v>
      </c>
      <c r="K93" s="101"/>
      <c r="L93" s="98"/>
      <c r="M93" s="98"/>
      <c r="N93" s="88"/>
      <c r="O93" s="89"/>
      <c r="P93" s="99"/>
    </row>
    <row r="94" spans="1:16" x14ac:dyDescent="0.25">
      <c r="A94" s="92">
        <v>1</v>
      </c>
      <c r="B94" s="86" t="s">
        <v>315</v>
      </c>
      <c r="C94" s="86" t="s">
        <v>324</v>
      </c>
      <c r="D94" s="86" t="s">
        <v>144</v>
      </c>
      <c r="E94" s="93" t="s">
        <v>330</v>
      </c>
      <c r="F94" s="93" t="s">
        <v>331</v>
      </c>
      <c r="G94" s="94">
        <v>0.55000000000000004</v>
      </c>
      <c r="H94" s="95">
        <v>8</v>
      </c>
      <c r="I94" s="96">
        <v>44358</v>
      </c>
      <c r="J94" s="97">
        <v>45565</v>
      </c>
      <c r="K94" s="101"/>
      <c r="L94" s="98"/>
      <c r="M94" s="98"/>
      <c r="N94" s="88"/>
      <c r="O94" s="89"/>
      <c r="P94" s="99"/>
    </row>
    <row r="95" spans="1:16" x14ac:dyDescent="0.25">
      <c r="A95" s="92">
        <v>1</v>
      </c>
      <c r="B95" s="86" t="s">
        <v>315</v>
      </c>
      <c r="C95" s="86" t="s">
        <v>324</v>
      </c>
      <c r="D95" s="86" t="s">
        <v>144</v>
      </c>
      <c r="E95" s="93" t="s">
        <v>332</v>
      </c>
      <c r="F95" s="93" t="s">
        <v>333</v>
      </c>
      <c r="G95" s="94">
        <v>0.40699999999999997</v>
      </c>
      <c r="H95" s="95">
        <v>10</v>
      </c>
      <c r="I95" s="96">
        <v>89376</v>
      </c>
      <c r="J95" s="97">
        <v>45565</v>
      </c>
      <c r="K95" s="101"/>
      <c r="L95" s="98"/>
      <c r="M95" s="98"/>
      <c r="N95" s="88"/>
      <c r="O95" s="89"/>
      <c r="P95" s="99"/>
    </row>
    <row r="96" spans="1:16" x14ac:dyDescent="0.25">
      <c r="A96" s="92">
        <v>1</v>
      </c>
      <c r="B96" s="86" t="s">
        <v>315</v>
      </c>
      <c r="C96" s="86" t="s">
        <v>324</v>
      </c>
      <c r="D96" s="86" t="s">
        <v>144</v>
      </c>
      <c r="E96" s="93" t="s">
        <v>334</v>
      </c>
      <c r="F96" s="93" t="s">
        <v>335</v>
      </c>
      <c r="G96" s="94">
        <v>0.56799999999999995</v>
      </c>
      <c r="H96" s="95">
        <v>8</v>
      </c>
      <c r="I96" s="96">
        <v>50176</v>
      </c>
      <c r="J96" s="97">
        <v>45565</v>
      </c>
      <c r="K96" s="101">
        <f>SUM(I91:I96)</f>
        <v>272404</v>
      </c>
      <c r="L96" s="98"/>
      <c r="M96" s="98"/>
      <c r="N96" s="88">
        <v>272404</v>
      </c>
      <c r="O96" s="89">
        <v>0</v>
      </c>
      <c r="P96" s="99"/>
    </row>
    <row r="97" spans="1:16" x14ac:dyDescent="0.25">
      <c r="A97" s="92">
        <v>1</v>
      </c>
      <c r="B97" s="86" t="s">
        <v>315</v>
      </c>
      <c r="C97" s="86" t="s">
        <v>324</v>
      </c>
      <c r="D97" s="86" t="s">
        <v>144</v>
      </c>
      <c r="E97" s="93" t="s">
        <v>336</v>
      </c>
      <c r="F97" s="93" t="s">
        <v>337</v>
      </c>
      <c r="G97" s="94">
        <v>1.03</v>
      </c>
      <c r="H97" s="95">
        <v>8</v>
      </c>
      <c r="I97" s="96">
        <v>87000</v>
      </c>
      <c r="J97" s="97">
        <v>45579</v>
      </c>
      <c r="K97" s="101">
        <f>SUM(I97)</f>
        <v>87000</v>
      </c>
      <c r="L97" s="98"/>
      <c r="M97" s="98"/>
      <c r="N97" s="88">
        <v>87000</v>
      </c>
      <c r="O97" s="89">
        <v>0</v>
      </c>
      <c r="P97" s="99"/>
    </row>
    <row r="98" spans="1:16" x14ac:dyDescent="0.25">
      <c r="A98" s="51">
        <v>1</v>
      </c>
      <c r="B98" s="52" t="s">
        <v>61</v>
      </c>
      <c r="C98" s="52"/>
      <c r="D98" s="91"/>
      <c r="E98" s="52"/>
      <c r="F98" s="52"/>
      <c r="G98" s="53"/>
      <c r="H98" s="54"/>
      <c r="I98" s="73"/>
      <c r="J98" s="56"/>
      <c r="K98" s="57"/>
      <c r="L98" s="329">
        <f>SUM(I99:I107)</f>
        <v>367180</v>
      </c>
      <c r="M98" s="49"/>
      <c r="N98" s="48"/>
      <c r="O98" s="49"/>
      <c r="P98" s="58"/>
    </row>
    <row r="99" spans="1:16" x14ac:dyDescent="0.25">
      <c r="A99" s="92">
        <v>1</v>
      </c>
      <c r="B99" s="62" t="s">
        <v>338</v>
      </c>
      <c r="C99" s="62" t="s">
        <v>339</v>
      </c>
      <c r="D99" s="86" t="s">
        <v>144</v>
      </c>
      <c r="E99" s="62" t="s">
        <v>340</v>
      </c>
      <c r="F99" s="62" t="s">
        <v>341</v>
      </c>
      <c r="G99" s="64">
        <v>1.29</v>
      </c>
      <c r="H99" s="65">
        <v>8</v>
      </c>
      <c r="I99" s="66">
        <v>112860</v>
      </c>
      <c r="J99" s="67">
        <v>45540</v>
      </c>
      <c r="K99" s="68"/>
      <c r="L99" s="69"/>
      <c r="M99" s="70"/>
      <c r="N99" s="71"/>
      <c r="O99" s="70"/>
      <c r="P99" s="72"/>
    </row>
    <row r="100" spans="1:16" x14ac:dyDescent="0.25">
      <c r="A100" s="92">
        <v>1</v>
      </c>
      <c r="B100" s="62" t="s">
        <v>338</v>
      </c>
      <c r="C100" s="62" t="s">
        <v>339</v>
      </c>
      <c r="D100" s="86" t="s">
        <v>144</v>
      </c>
      <c r="E100" s="62" t="s">
        <v>342</v>
      </c>
      <c r="F100" s="62" t="s">
        <v>343</v>
      </c>
      <c r="G100" s="64">
        <v>1.218</v>
      </c>
      <c r="H100" s="65">
        <v>9</v>
      </c>
      <c r="I100" s="66">
        <v>104390</v>
      </c>
      <c r="J100" s="67">
        <v>45540</v>
      </c>
      <c r="K100" s="68"/>
      <c r="L100" s="69"/>
      <c r="M100" s="70"/>
      <c r="N100" s="71"/>
      <c r="O100" s="70"/>
      <c r="P100" s="72"/>
    </row>
    <row r="101" spans="1:16" x14ac:dyDescent="0.25">
      <c r="A101" s="92">
        <v>1</v>
      </c>
      <c r="B101" s="62" t="s">
        <v>338</v>
      </c>
      <c r="C101" s="62" t="s">
        <v>339</v>
      </c>
      <c r="D101" s="86" t="s">
        <v>144</v>
      </c>
      <c r="E101" s="62" t="s">
        <v>344</v>
      </c>
      <c r="F101" s="62" t="s">
        <v>345</v>
      </c>
      <c r="G101" s="64">
        <v>0.52</v>
      </c>
      <c r="H101" s="65">
        <v>9</v>
      </c>
      <c r="I101" s="66">
        <v>48400</v>
      </c>
      <c r="J101" s="67">
        <v>45540</v>
      </c>
      <c r="K101" s="68"/>
      <c r="L101" s="69"/>
      <c r="M101" s="70"/>
      <c r="N101" s="71"/>
      <c r="O101" s="70"/>
      <c r="P101" s="72"/>
    </row>
    <row r="102" spans="1:16" x14ac:dyDescent="0.25">
      <c r="A102" s="92">
        <v>1</v>
      </c>
      <c r="B102" s="62" t="s">
        <v>338</v>
      </c>
      <c r="C102" s="62" t="s">
        <v>339</v>
      </c>
      <c r="D102" s="86" t="s">
        <v>144</v>
      </c>
      <c r="E102" s="62" t="s">
        <v>346</v>
      </c>
      <c r="F102" s="62" t="s">
        <v>347</v>
      </c>
      <c r="G102" s="64">
        <v>0.45</v>
      </c>
      <c r="H102" s="65">
        <v>9</v>
      </c>
      <c r="I102" s="66">
        <v>42790</v>
      </c>
      <c r="J102" s="67">
        <v>45540</v>
      </c>
      <c r="K102" s="68"/>
      <c r="L102" s="69"/>
      <c r="M102" s="70"/>
      <c r="N102" s="71"/>
      <c r="O102" s="70"/>
      <c r="P102" s="72"/>
    </row>
    <row r="103" spans="1:16" x14ac:dyDescent="0.25">
      <c r="A103" s="92">
        <v>1</v>
      </c>
      <c r="B103" s="62" t="s">
        <v>338</v>
      </c>
      <c r="C103" s="62" t="s">
        <v>339</v>
      </c>
      <c r="D103" s="86" t="s">
        <v>144</v>
      </c>
      <c r="E103" s="62" t="s">
        <v>348</v>
      </c>
      <c r="F103" s="62" t="s">
        <v>349</v>
      </c>
      <c r="G103" s="64">
        <v>0.18</v>
      </c>
      <c r="H103" s="65">
        <v>9</v>
      </c>
      <c r="I103" s="66">
        <v>14410</v>
      </c>
      <c r="J103" s="67">
        <v>45540</v>
      </c>
      <c r="K103" s="68"/>
      <c r="L103" s="69"/>
      <c r="M103" s="70"/>
      <c r="N103" s="71"/>
      <c r="O103" s="70"/>
      <c r="P103" s="72"/>
    </row>
    <row r="104" spans="1:16" x14ac:dyDescent="0.25">
      <c r="A104" s="92">
        <v>1</v>
      </c>
      <c r="B104" s="62" t="s">
        <v>338</v>
      </c>
      <c r="C104" s="62" t="s">
        <v>339</v>
      </c>
      <c r="D104" s="86" t="s">
        <v>144</v>
      </c>
      <c r="E104" s="62" t="s">
        <v>350</v>
      </c>
      <c r="F104" s="62" t="s">
        <v>351</v>
      </c>
      <c r="G104" s="64">
        <v>0.2</v>
      </c>
      <c r="H104" s="65">
        <v>9</v>
      </c>
      <c r="I104" s="66">
        <v>13310</v>
      </c>
      <c r="J104" s="67">
        <v>45540</v>
      </c>
      <c r="K104" s="68"/>
      <c r="L104" s="69"/>
      <c r="M104" s="70"/>
      <c r="N104" s="71"/>
      <c r="O104" s="70"/>
      <c r="P104" s="72"/>
    </row>
    <row r="105" spans="1:16" x14ac:dyDescent="0.25">
      <c r="A105" s="92">
        <v>1</v>
      </c>
      <c r="B105" s="62" t="s">
        <v>338</v>
      </c>
      <c r="C105" s="62" t="s">
        <v>339</v>
      </c>
      <c r="D105" s="86" t="s">
        <v>144</v>
      </c>
      <c r="E105" s="62" t="s">
        <v>352</v>
      </c>
      <c r="F105" s="62" t="s">
        <v>353</v>
      </c>
      <c r="G105" s="64">
        <v>0.2</v>
      </c>
      <c r="H105" s="65">
        <v>9</v>
      </c>
      <c r="I105" s="66">
        <v>13200</v>
      </c>
      <c r="J105" s="67">
        <v>45540</v>
      </c>
      <c r="K105" s="68"/>
      <c r="L105" s="69"/>
      <c r="M105" s="70"/>
      <c r="N105" s="71"/>
      <c r="O105" s="70"/>
      <c r="P105" s="72"/>
    </row>
    <row r="106" spans="1:16" x14ac:dyDescent="0.25">
      <c r="A106" s="92">
        <v>1</v>
      </c>
      <c r="B106" s="62" t="s">
        <v>338</v>
      </c>
      <c r="C106" s="62" t="s">
        <v>339</v>
      </c>
      <c r="D106" s="86" t="s">
        <v>144</v>
      </c>
      <c r="E106" s="62" t="s">
        <v>354</v>
      </c>
      <c r="F106" s="62" t="s">
        <v>293</v>
      </c>
      <c r="G106" s="64">
        <v>0.15</v>
      </c>
      <c r="H106" s="65">
        <v>9</v>
      </c>
      <c r="I106" s="66">
        <v>10120</v>
      </c>
      <c r="J106" s="67">
        <v>45540</v>
      </c>
      <c r="K106" s="100"/>
      <c r="L106" s="101"/>
      <c r="M106" s="89"/>
      <c r="N106" s="71"/>
      <c r="O106" s="70"/>
      <c r="P106" s="72"/>
    </row>
    <row r="107" spans="1:16" ht="24" customHeight="1" x14ac:dyDescent="0.25">
      <c r="A107" s="92">
        <v>1</v>
      </c>
      <c r="B107" s="62" t="s">
        <v>338</v>
      </c>
      <c r="C107" s="62" t="s">
        <v>339</v>
      </c>
      <c r="D107" s="86" t="s">
        <v>144</v>
      </c>
      <c r="E107" s="62" t="s">
        <v>355</v>
      </c>
      <c r="F107" s="62" t="s">
        <v>356</v>
      </c>
      <c r="G107" s="64">
        <v>0.12</v>
      </c>
      <c r="H107" s="65">
        <v>9</v>
      </c>
      <c r="I107" s="66">
        <v>7700</v>
      </c>
      <c r="J107" s="67">
        <v>45540</v>
      </c>
      <c r="K107" s="68">
        <f>SUM(I99:I107)</f>
        <v>367180</v>
      </c>
      <c r="L107" s="69"/>
      <c r="M107" s="70"/>
      <c r="N107" s="71">
        <v>367180</v>
      </c>
      <c r="O107" s="70">
        <v>0</v>
      </c>
      <c r="P107" s="72"/>
    </row>
    <row r="108" spans="1:16" x14ac:dyDescent="0.25">
      <c r="A108" s="51">
        <v>1</v>
      </c>
      <c r="B108" s="52" t="s">
        <v>77</v>
      </c>
      <c r="C108" s="102"/>
      <c r="D108" s="91"/>
      <c r="E108" s="52"/>
      <c r="F108" s="52"/>
      <c r="G108" s="53"/>
      <c r="H108" s="54"/>
      <c r="I108" s="73"/>
      <c r="J108" s="56"/>
      <c r="K108" s="57"/>
      <c r="L108" s="329">
        <f>SUM(K109:K123)</f>
        <v>557657.24</v>
      </c>
      <c r="M108" s="330"/>
      <c r="N108" s="48"/>
      <c r="O108" s="49"/>
      <c r="P108" s="58"/>
    </row>
    <row r="109" spans="1:16" x14ac:dyDescent="0.25">
      <c r="A109" s="60">
        <v>1</v>
      </c>
      <c r="B109" s="62" t="s">
        <v>357</v>
      </c>
      <c r="C109" s="62" t="s">
        <v>358</v>
      </c>
      <c r="D109" s="86" t="s">
        <v>359</v>
      </c>
      <c r="E109" s="62" t="s">
        <v>360</v>
      </c>
      <c r="F109" s="62" t="s">
        <v>361</v>
      </c>
      <c r="G109" s="64">
        <v>0.92900000000000005</v>
      </c>
      <c r="H109" s="65">
        <v>10</v>
      </c>
      <c r="I109" s="83">
        <v>43267</v>
      </c>
      <c r="J109" s="103">
        <v>45576</v>
      </c>
      <c r="K109" s="69"/>
      <c r="L109" s="69"/>
      <c r="M109" s="69"/>
      <c r="N109" s="71"/>
      <c r="O109" s="70"/>
      <c r="P109" s="72"/>
    </row>
    <row r="110" spans="1:16" x14ac:dyDescent="0.25">
      <c r="A110" s="60">
        <v>1</v>
      </c>
      <c r="B110" s="62" t="s">
        <v>357</v>
      </c>
      <c r="C110" s="62" t="s">
        <v>358</v>
      </c>
      <c r="D110" s="86" t="s">
        <v>359</v>
      </c>
      <c r="E110" s="62" t="s">
        <v>362</v>
      </c>
      <c r="F110" s="62" t="s">
        <v>226</v>
      </c>
      <c r="G110" s="64">
        <v>0.38600000000000001</v>
      </c>
      <c r="H110" s="65">
        <v>9</v>
      </c>
      <c r="I110" s="83">
        <v>17975.16</v>
      </c>
      <c r="J110" s="103">
        <v>45576</v>
      </c>
      <c r="K110" s="69"/>
      <c r="L110" s="69"/>
      <c r="M110" s="69"/>
      <c r="N110" s="71"/>
      <c r="O110" s="70"/>
      <c r="P110" s="72"/>
    </row>
    <row r="111" spans="1:16" x14ac:dyDescent="0.25">
      <c r="A111" s="60">
        <v>1</v>
      </c>
      <c r="B111" s="62" t="s">
        <v>357</v>
      </c>
      <c r="C111" s="62" t="s">
        <v>358</v>
      </c>
      <c r="D111" s="86" t="s">
        <v>359</v>
      </c>
      <c r="E111" s="62" t="s">
        <v>363</v>
      </c>
      <c r="F111" s="62" t="s">
        <v>364</v>
      </c>
      <c r="G111" s="64">
        <v>0.625</v>
      </c>
      <c r="H111" s="65">
        <v>10</v>
      </c>
      <c r="I111" s="83">
        <v>29106</v>
      </c>
      <c r="J111" s="103">
        <v>45576</v>
      </c>
      <c r="K111" s="69"/>
      <c r="L111" s="69"/>
      <c r="M111" s="69"/>
      <c r="N111" s="71"/>
      <c r="O111" s="70"/>
      <c r="P111" s="72"/>
    </row>
    <row r="112" spans="1:16" x14ac:dyDescent="0.25">
      <c r="A112" s="60">
        <v>1</v>
      </c>
      <c r="B112" s="62" t="s">
        <v>357</v>
      </c>
      <c r="C112" s="62" t="s">
        <v>358</v>
      </c>
      <c r="D112" s="86" t="s">
        <v>359</v>
      </c>
      <c r="E112" s="62" t="s">
        <v>365</v>
      </c>
      <c r="F112" s="62" t="s">
        <v>199</v>
      </c>
      <c r="G112" s="64">
        <v>0.374</v>
      </c>
      <c r="H112" s="65">
        <v>10</v>
      </c>
      <c r="I112" s="83">
        <v>17551.8</v>
      </c>
      <c r="J112" s="103">
        <v>45576</v>
      </c>
      <c r="K112" s="69"/>
      <c r="L112" s="69"/>
      <c r="M112" s="69"/>
      <c r="N112" s="71"/>
      <c r="O112" s="70"/>
      <c r="P112" s="72"/>
    </row>
    <row r="113" spans="1:16" x14ac:dyDescent="0.25">
      <c r="A113" s="60">
        <v>1</v>
      </c>
      <c r="B113" s="62" t="s">
        <v>357</v>
      </c>
      <c r="C113" s="62" t="s">
        <v>358</v>
      </c>
      <c r="D113" s="86" t="s">
        <v>359</v>
      </c>
      <c r="E113" s="62" t="s">
        <v>366</v>
      </c>
      <c r="F113" s="62" t="s">
        <v>367</v>
      </c>
      <c r="G113" s="64">
        <v>0.49199999999999999</v>
      </c>
      <c r="H113" s="65">
        <v>10</v>
      </c>
      <c r="I113" s="83">
        <v>22912.400000000001</v>
      </c>
      <c r="J113" s="103">
        <v>45576</v>
      </c>
      <c r="K113" s="69"/>
      <c r="L113" s="69"/>
      <c r="M113" s="69"/>
      <c r="N113" s="71"/>
      <c r="O113" s="70"/>
      <c r="P113" s="72"/>
    </row>
    <row r="114" spans="1:16" x14ac:dyDescent="0.25">
      <c r="A114" s="60">
        <v>1</v>
      </c>
      <c r="B114" s="62" t="s">
        <v>357</v>
      </c>
      <c r="C114" s="62" t="s">
        <v>358</v>
      </c>
      <c r="D114" s="86" t="s">
        <v>359</v>
      </c>
      <c r="E114" s="62" t="s">
        <v>368</v>
      </c>
      <c r="F114" s="62" t="s">
        <v>369</v>
      </c>
      <c r="G114" s="64">
        <v>2.8940000000000001</v>
      </c>
      <c r="H114" s="65">
        <v>10</v>
      </c>
      <c r="I114" s="83">
        <v>143589.6</v>
      </c>
      <c r="J114" s="103">
        <v>45576</v>
      </c>
      <c r="K114" s="69"/>
      <c r="L114" s="69"/>
      <c r="M114" s="69"/>
      <c r="N114" s="71"/>
      <c r="O114" s="70"/>
      <c r="P114" s="72"/>
    </row>
    <row r="115" spans="1:16" x14ac:dyDescent="0.25">
      <c r="A115" s="60">
        <v>1</v>
      </c>
      <c r="B115" s="62" t="s">
        <v>357</v>
      </c>
      <c r="C115" s="62" t="s">
        <v>358</v>
      </c>
      <c r="D115" s="86" t="s">
        <v>359</v>
      </c>
      <c r="E115" s="62" t="s">
        <v>370</v>
      </c>
      <c r="F115" s="62" t="s">
        <v>371</v>
      </c>
      <c r="G115" s="64">
        <v>0.23</v>
      </c>
      <c r="H115" s="65">
        <v>10</v>
      </c>
      <c r="I115" s="83">
        <v>10711.4</v>
      </c>
      <c r="J115" s="103">
        <v>45576</v>
      </c>
      <c r="K115" s="69"/>
      <c r="L115" s="69"/>
      <c r="M115" s="69"/>
      <c r="N115" s="71"/>
      <c r="O115" s="70"/>
      <c r="P115" s="72"/>
    </row>
    <row r="116" spans="1:16" x14ac:dyDescent="0.25">
      <c r="A116" s="60">
        <v>1</v>
      </c>
      <c r="B116" s="62" t="s">
        <v>357</v>
      </c>
      <c r="C116" s="62" t="s">
        <v>358</v>
      </c>
      <c r="D116" s="86" t="s">
        <v>359</v>
      </c>
      <c r="E116" s="62" t="s">
        <v>372</v>
      </c>
      <c r="F116" s="62" t="s">
        <v>329</v>
      </c>
      <c r="G116" s="64">
        <v>0.27600000000000002</v>
      </c>
      <c r="H116" s="65">
        <v>10</v>
      </c>
      <c r="I116" s="83">
        <v>12853.68</v>
      </c>
      <c r="J116" s="103">
        <v>45576</v>
      </c>
      <c r="K116" s="69"/>
      <c r="L116" s="69"/>
      <c r="M116" s="69"/>
      <c r="N116" s="71"/>
      <c r="O116" s="70"/>
      <c r="P116" s="72"/>
    </row>
    <row r="117" spans="1:16" x14ac:dyDescent="0.25">
      <c r="A117" s="60">
        <v>1</v>
      </c>
      <c r="B117" s="62" t="s">
        <v>357</v>
      </c>
      <c r="C117" s="62" t="s">
        <v>358</v>
      </c>
      <c r="D117" s="86" t="s">
        <v>359</v>
      </c>
      <c r="E117" s="62" t="s">
        <v>373</v>
      </c>
      <c r="F117" s="62" t="s">
        <v>374</v>
      </c>
      <c r="G117" s="64">
        <v>1.1299999999999999</v>
      </c>
      <c r="H117" s="65">
        <v>10</v>
      </c>
      <c r="I117" s="83">
        <v>56539.14</v>
      </c>
      <c r="J117" s="103">
        <v>45576</v>
      </c>
      <c r="K117" s="69"/>
      <c r="L117" s="69"/>
      <c r="M117" s="69"/>
      <c r="N117" s="71"/>
      <c r="O117" s="70"/>
      <c r="P117" s="72"/>
    </row>
    <row r="118" spans="1:16" x14ac:dyDescent="0.25">
      <c r="A118" s="60">
        <v>1</v>
      </c>
      <c r="B118" s="62" t="s">
        <v>357</v>
      </c>
      <c r="C118" s="62" t="s">
        <v>358</v>
      </c>
      <c r="D118" s="86" t="s">
        <v>359</v>
      </c>
      <c r="E118" s="62" t="s">
        <v>375</v>
      </c>
      <c r="F118" s="62" t="s">
        <v>376</v>
      </c>
      <c r="G118" s="64">
        <v>1.5880000000000001</v>
      </c>
      <c r="H118" s="65">
        <v>9</v>
      </c>
      <c r="I118" s="83">
        <v>73892</v>
      </c>
      <c r="J118" s="103">
        <v>45576</v>
      </c>
      <c r="K118" s="69"/>
      <c r="L118" s="69"/>
      <c r="M118" s="69"/>
      <c r="N118" s="71"/>
      <c r="O118" s="70"/>
      <c r="P118" s="72"/>
    </row>
    <row r="119" spans="1:16" x14ac:dyDescent="0.25">
      <c r="A119" s="60">
        <v>1</v>
      </c>
      <c r="B119" s="62" t="s">
        <v>357</v>
      </c>
      <c r="C119" s="62" t="s">
        <v>358</v>
      </c>
      <c r="D119" s="86" t="s">
        <v>359</v>
      </c>
      <c r="E119" s="62" t="s">
        <v>377</v>
      </c>
      <c r="F119" s="62" t="s">
        <v>378</v>
      </c>
      <c r="G119" s="64">
        <v>0.152</v>
      </c>
      <c r="H119" s="65">
        <v>10</v>
      </c>
      <c r="I119" s="83">
        <v>7078.54</v>
      </c>
      <c r="J119" s="103">
        <v>45576</v>
      </c>
      <c r="K119" s="69"/>
      <c r="L119" s="69"/>
      <c r="M119" s="69"/>
      <c r="N119" s="71"/>
      <c r="O119" s="70"/>
      <c r="P119" s="72"/>
    </row>
    <row r="120" spans="1:16" x14ac:dyDescent="0.25">
      <c r="A120" s="60">
        <v>1</v>
      </c>
      <c r="B120" s="62" t="s">
        <v>357</v>
      </c>
      <c r="C120" s="62" t="s">
        <v>358</v>
      </c>
      <c r="D120" s="86" t="s">
        <v>359</v>
      </c>
      <c r="E120" s="62" t="s">
        <v>379</v>
      </c>
      <c r="F120" s="62" t="s">
        <v>380</v>
      </c>
      <c r="G120" s="64">
        <v>0.64300000000000002</v>
      </c>
      <c r="H120" s="65">
        <v>9</v>
      </c>
      <c r="I120" s="83">
        <v>29943.9</v>
      </c>
      <c r="J120" s="103">
        <v>45576</v>
      </c>
      <c r="K120" s="69"/>
      <c r="L120" s="69"/>
      <c r="M120" s="69"/>
      <c r="N120" s="71"/>
      <c r="O120" s="70"/>
      <c r="P120" s="72"/>
    </row>
    <row r="121" spans="1:16" x14ac:dyDescent="0.25">
      <c r="A121" s="60">
        <v>1</v>
      </c>
      <c r="B121" s="62" t="s">
        <v>357</v>
      </c>
      <c r="C121" s="62" t="s">
        <v>358</v>
      </c>
      <c r="D121" s="86" t="s">
        <v>359</v>
      </c>
      <c r="E121" s="62" t="s">
        <v>381</v>
      </c>
      <c r="F121" s="62" t="s">
        <v>382</v>
      </c>
      <c r="G121" s="64">
        <v>1.048</v>
      </c>
      <c r="H121" s="65">
        <v>9</v>
      </c>
      <c r="I121" s="83">
        <v>56938.98</v>
      </c>
      <c r="J121" s="103">
        <v>45576</v>
      </c>
      <c r="K121" s="69"/>
      <c r="L121" s="69"/>
      <c r="M121" s="69"/>
      <c r="N121" s="71"/>
      <c r="O121" s="70"/>
      <c r="P121" s="72"/>
    </row>
    <row r="122" spans="1:16" x14ac:dyDescent="0.25">
      <c r="A122" s="60">
        <v>1</v>
      </c>
      <c r="B122" s="62" t="s">
        <v>357</v>
      </c>
      <c r="C122" s="62" t="s">
        <v>358</v>
      </c>
      <c r="D122" s="86" t="s">
        <v>359</v>
      </c>
      <c r="E122" s="62" t="s">
        <v>383</v>
      </c>
      <c r="F122" s="62" t="s">
        <v>384</v>
      </c>
      <c r="G122" s="64">
        <v>0.79600000000000004</v>
      </c>
      <c r="H122" s="65">
        <v>8</v>
      </c>
      <c r="I122" s="83">
        <v>35297.64</v>
      </c>
      <c r="J122" s="103">
        <v>45576</v>
      </c>
      <c r="K122" s="69">
        <f>SUM(I109:I122)</f>
        <v>557657.24</v>
      </c>
      <c r="L122" s="69"/>
      <c r="M122" s="69"/>
      <c r="N122" s="71">
        <v>557657.24</v>
      </c>
      <c r="O122" s="70">
        <v>0</v>
      </c>
      <c r="P122" s="72"/>
    </row>
    <row r="123" spans="1:16" x14ac:dyDescent="0.25">
      <c r="A123" s="51">
        <v>1</v>
      </c>
      <c r="B123" s="52" t="s">
        <v>79</v>
      </c>
      <c r="C123" s="102"/>
      <c r="D123" s="91"/>
      <c r="E123" s="52"/>
      <c r="F123" s="52"/>
      <c r="G123" s="53"/>
      <c r="H123" s="54"/>
      <c r="I123" s="73"/>
      <c r="J123" s="56"/>
      <c r="K123" s="57"/>
      <c r="L123" s="329">
        <f>SUM(K124:K126)</f>
        <v>571112</v>
      </c>
      <c r="M123" s="330"/>
      <c r="N123" s="48"/>
      <c r="O123" s="49"/>
      <c r="P123" s="58"/>
    </row>
    <row r="124" spans="1:16" x14ac:dyDescent="0.25">
      <c r="A124" s="60">
        <v>1</v>
      </c>
      <c r="B124" s="62" t="s">
        <v>385</v>
      </c>
      <c r="C124" s="62" t="s">
        <v>386</v>
      </c>
      <c r="D124" s="86" t="s">
        <v>359</v>
      </c>
      <c r="E124" s="62" t="s">
        <v>387</v>
      </c>
      <c r="F124" s="62" t="s">
        <v>388</v>
      </c>
      <c r="G124" s="64">
        <v>1</v>
      </c>
      <c r="H124" s="65">
        <v>9</v>
      </c>
      <c r="I124" s="83">
        <v>178135</v>
      </c>
      <c r="J124" s="103">
        <v>45569</v>
      </c>
      <c r="K124" s="69">
        <f>SUM(I124)</f>
        <v>178135</v>
      </c>
      <c r="L124" s="69"/>
      <c r="M124" s="69"/>
      <c r="N124" s="71">
        <v>178135</v>
      </c>
      <c r="O124" s="70">
        <v>0</v>
      </c>
      <c r="P124" s="72"/>
    </row>
    <row r="125" spans="1:16" x14ac:dyDescent="0.25">
      <c r="A125" s="60">
        <v>1</v>
      </c>
      <c r="B125" s="62" t="s">
        <v>385</v>
      </c>
      <c r="C125" s="62" t="s">
        <v>389</v>
      </c>
      <c r="D125" s="86" t="s">
        <v>359</v>
      </c>
      <c r="E125" s="62" t="s">
        <v>390</v>
      </c>
      <c r="F125" s="62" t="s">
        <v>391</v>
      </c>
      <c r="G125" s="64">
        <v>0.47</v>
      </c>
      <c r="H125" s="65">
        <v>10</v>
      </c>
      <c r="I125" s="83">
        <v>223600</v>
      </c>
      <c r="J125" s="103">
        <v>45560</v>
      </c>
      <c r="K125" s="69"/>
      <c r="L125" s="69"/>
      <c r="M125" s="69"/>
      <c r="N125" s="71"/>
      <c r="O125" s="70"/>
      <c r="P125" s="72"/>
    </row>
    <row r="126" spans="1:16" x14ac:dyDescent="0.25">
      <c r="A126" s="60">
        <v>1</v>
      </c>
      <c r="B126" s="62" t="s">
        <v>385</v>
      </c>
      <c r="C126" s="62" t="s">
        <v>389</v>
      </c>
      <c r="D126" s="86" t="s">
        <v>359</v>
      </c>
      <c r="E126" s="62" t="s">
        <v>390</v>
      </c>
      <c r="F126" s="62" t="s">
        <v>391</v>
      </c>
      <c r="G126" s="64">
        <v>0.94599999999999995</v>
      </c>
      <c r="H126" s="65">
        <v>10</v>
      </c>
      <c r="I126" s="83">
        <v>169377</v>
      </c>
      <c r="J126" s="103">
        <v>45560</v>
      </c>
      <c r="K126" s="69">
        <f>SUM(I125:I126)</f>
        <v>392977</v>
      </c>
      <c r="L126" s="69"/>
      <c r="M126" s="69"/>
      <c r="N126" s="71">
        <v>392977</v>
      </c>
      <c r="O126" s="70">
        <v>0</v>
      </c>
      <c r="P126" s="72"/>
    </row>
    <row r="127" spans="1:16" x14ac:dyDescent="0.25">
      <c r="A127" s="51">
        <v>1</v>
      </c>
      <c r="B127" s="52" t="s">
        <v>83</v>
      </c>
      <c r="C127" s="52"/>
      <c r="D127" s="91"/>
      <c r="E127" s="52"/>
      <c r="F127" s="52"/>
      <c r="G127" s="53"/>
      <c r="H127" s="54"/>
      <c r="I127" s="73"/>
      <c r="J127" s="56"/>
      <c r="K127" s="57"/>
      <c r="L127" s="329">
        <f>SUM(K128:K134)</f>
        <v>2646484</v>
      </c>
      <c r="M127" s="330"/>
      <c r="N127" s="104"/>
      <c r="O127" s="105"/>
      <c r="P127" s="106"/>
    </row>
    <row r="128" spans="1:16" ht="29.45" customHeight="1" x14ac:dyDescent="0.25">
      <c r="A128" s="60">
        <v>1</v>
      </c>
      <c r="B128" s="62" t="s">
        <v>392</v>
      </c>
      <c r="C128" s="62" t="s">
        <v>393</v>
      </c>
      <c r="D128" s="86" t="s">
        <v>144</v>
      </c>
      <c r="E128" s="86" t="s">
        <v>394</v>
      </c>
      <c r="F128" s="62" t="s">
        <v>395</v>
      </c>
      <c r="G128" s="64">
        <v>0.12</v>
      </c>
      <c r="H128" s="65">
        <v>9</v>
      </c>
      <c r="I128" s="107">
        <v>200880</v>
      </c>
      <c r="J128" s="108">
        <v>45574</v>
      </c>
      <c r="K128" s="109"/>
      <c r="L128" s="69"/>
      <c r="M128" s="110"/>
      <c r="N128" s="71"/>
      <c r="O128" s="70"/>
      <c r="P128" s="72"/>
    </row>
    <row r="129" spans="1:46" ht="24" customHeight="1" x14ac:dyDescent="0.25">
      <c r="A129" s="60">
        <v>1</v>
      </c>
      <c r="B129" s="62" t="s">
        <v>392</v>
      </c>
      <c r="C129" s="62" t="s">
        <v>393</v>
      </c>
      <c r="D129" s="86" t="s">
        <v>144</v>
      </c>
      <c r="E129" s="74" t="s">
        <v>396</v>
      </c>
      <c r="F129" s="62" t="s">
        <v>397</v>
      </c>
      <c r="G129" s="64">
        <v>0.4</v>
      </c>
      <c r="H129" s="65">
        <v>8</v>
      </c>
      <c r="I129" s="107">
        <v>61800</v>
      </c>
      <c r="J129" s="108">
        <v>45574</v>
      </c>
      <c r="K129" s="109"/>
      <c r="L129" s="69"/>
      <c r="M129" s="110"/>
      <c r="N129" s="71"/>
      <c r="O129" s="70"/>
      <c r="P129" s="72"/>
    </row>
    <row r="130" spans="1:46" ht="24" customHeight="1" x14ac:dyDescent="0.25">
      <c r="A130" s="60">
        <v>1</v>
      </c>
      <c r="B130" s="62" t="s">
        <v>392</v>
      </c>
      <c r="C130" s="62" t="s">
        <v>393</v>
      </c>
      <c r="D130" s="86" t="s">
        <v>144</v>
      </c>
      <c r="E130" s="74" t="s">
        <v>398</v>
      </c>
      <c r="F130" s="62" t="s">
        <v>399</v>
      </c>
      <c r="G130" s="64">
        <v>0.2</v>
      </c>
      <c r="H130" s="65">
        <v>9</v>
      </c>
      <c r="I130" s="107">
        <v>35190</v>
      </c>
      <c r="J130" s="108">
        <v>45574</v>
      </c>
      <c r="K130" s="109">
        <f>SUM(I128:I130)</f>
        <v>297870</v>
      </c>
      <c r="L130" s="69"/>
      <c r="M130" s="110"/>
      <c r="N130" s="71">
        <v>297870</v>
      </c>
      <c r="O130" s="70">
        <v>0</v>
      </c>
      <c r="P130" s="72"/>
    </row>
    <row r="131" spans="1:46" s="115" customFormat="1" ht="30" x14ac:dyDescent="0.25">
      <c r="A131" s="92">
        <v>1</v>
      </c>
      <c r="B131" s="86" t="s">
        <v>392</v>
      </c>
      <c r="C131" s="86" t="s">
        <v>400</v>
      </c>
      <c r="D131" s="86" t="s">
        <v>359</v>
      </c>
      <c r="E131" s="86" t="s">
        <v>401</v>
      </c>
      <c r="F131" s="86" t="s">
        <v>402</v>
      </c>
      <c r="G131" s="111" t="s">
        <v>403</v>
      </c>
      <c r="H131" s="95">
        <v>0</v>
      </c>
      <c r="I131" s="101">
        <v>413232</v>
      </c>
      <c r="J131" s="112">
        <v>45572</v>
      </c>
      <c r="K131" s="101"/>
      <c r="L131" s="101"/>
      <c r="M131" s="101"/>
      <c r="N131" s="89">
        <v>1096944</v>
      </c>
      <c r="O131" s="89">
        <v>0</v>
      </c>
      <c r="P131" s="113" t="s">
        <v>404</v>
      </c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</row>
    <row r="132" spans="1:46" x14ac:dyDescent="0.25">
      <c r="A132" s="60">
        <v>1</v>
      </c>
      <c r="B132" s="62" t="s">
        <v>392</v>
      </c>
      <c r="C132" s="62" t="s">
        <v>400</v>
      </c>
      <c r="D132" s="86" t="s">
        <v>359</v>
      </c>
      <c r="E132" s="74" t="s">
        <v>405</v>
      </c>
      <c r="F132" s="62" t="s">
        <v>406</v>
      </c>
      <c r="G132" s="64">
        <v>1.84</v>
      </c>
      <c r="H132" s="65">
        <v>9</v>
      </c>
      <c r="I132" s="107">
        <v>683712</v>
      </c>
      <c r="J132" s="108">
        <v>45572</v>
      </c>
      <c r="K132" s="109">
        <f>SUM(I131:I132)</f>
        <v>1096944</v>
      </c>
      <c r="L132" s="69"/>
      <c r="M132" s="110"/>
      <c r="N132" s="71"/>
      <c r="O132" s="70"/>
      <c r="P132" s="72"/>
    </row>
    <row r="133" spans="1:46" x14ac:dyDescent="0.25">
      <c r="A133" s="60">
        <v>1</v>
      </c>
      <c r="B133" s="62" t="s">
        <v>392</v>
      </c>
      <c r="C133" s="62" t="s">
        <v>407</v>
      </c>
      <c r="D133" s="86" t="s">
        <v>359</v>
      </c>
      <c r="E133" s="74" t="s">
        <v>408</v>
      </c>
      <c r="F133" s="62" t="s">
        <v>409</v>
      </c>
      <c r="G133" s="64">
        <v>7.0000000000000007E-2</v>
      </c>
      <c r="H133" s="65">
        <v>9</v>
      </c>
      <c r="I133" s="107">
        <v>735035</v>
      </c>
      <c r="J133" s="108">
        <v>45555</v>
      </c>
      <c r="K133" s="109"/>
      <c r="L133" s="69"/>
      <c r="M133" s="110"/>
      <c r="N133" s="71"/>
      <c r="O133" s="70"/>
      <c r="P133" s="72"/>
    </row>
    <row r="134" spans="1:46" x14ac:dyDescent="0.25">
      <c r="A134" s="60">
        <v>1</v>
      </c>
      <c r="B134" s="62" t="s">
        <v>392</v>
      </c>
      <c r="C134" s="62" t="s">
        <v>407</v>
      </c>
      <c r="D134" s="62" t="s">
        <v>359</v>
      </c>
      <c r="E134" s="62" t="s">
        <v>410</v>
      </c>
      <c r="F134" s="62" t="s">
        <v>411</v>
      </c>
      <c r="G134" s="64">
        <v>3.36</v>
      </c>
      <c r="H134" s="65">
        <v>8</v>
      </c>
      <c r="I134" s="83">
        <v>516635</v>
      </c>
      <c r="J134" s="67">
        <v>45555</v>
      </c>
      <c r="K134" s="109">
        <v>1251670</v>
      </c>
      <c r="L134" s="69"/>
      <c r="M134" s="69"/>
      <c r="N134" s="71">
        <v>1251670</v>
      </c>
      <c r="O134" s="70">
        <v>0</v>
      </c>
      <c r="P134" s="72"/>
    </row>
    <row r="135" spans="1:46" x14ac:dyDescent="0.25">
      <c r="A135" s="51">
        <v>1</v>
      </c>
      <c r="B135" s="52" t="s">
        <v>86</v>
      </c>
      <c r="C135" s="52"/>
      <c r="D135" s="91"/>
      <c r="E135" s="52"/>
      <c r="F135" s="52"/>
      <c r="G135" s="53"/>
      <c r="H135" s="54"/>
      <c r="I135" s="73"/>
      <c r="J135" s="56"/>
      <c r="K135" s="57"/>
      <c r="L135" s="329">
        <f>SUM(K136:K142)</f>
        <v>2591700</v>
      </c>
      <c r="M135" s="330"/>
      <c r="N135" s="104"/>
      <c r="O135" s="105"/>
      <c r="P135" s="106"/>
    </row>
    <row r="136" spans="1:46" x14ac:dyDescent="0.25">
      <c r="A136" s="60">
        <v>1</v>
      </c>
      <c r="B136" s="62" t="s">
        <v>412</v>
      </c>
      <c r="C136" s="62" t="s">
        <v>413</v>
      </c>
      <c r="D136" s="86" t="s">
        <v>359</v>
      </c>
      <c r="E136" s="79" t="s">
        <v>414</v>
      </c>
      <c r="F136" s="79" t="s">
        <v>415</v>
      </c>
      <c r="G136" s="80">
        <v>0.36</v>
      </c>
      <c r="H136" s="65">
        <v>10</v>
      </c>
      <c r="I136" s="83">
        <v>1800000</v>
      </c>
      <c r="J136" s="103">
        <v>45580</v>
      </c>
      <c r="K136" s="69">
        <f>SUM(I136)</f>
        <v>1800000</v>
      </c>
      <c r="L136" s="332"/>
      <c r="M136" s="332"/>
      <c r="N136" s="71">
        <v>1300000</v>
      </c>
      <c r="O136" s="70">
        <v>500000</v>
      </c>
      <c r="P136" s="81"/>
    </row>
    <row r="137" spans="1:46" x14ac:dyDescent="0.25">
      <c r="A137" s="60">
        <v>1</v>
      </c>
      <c r="B137" s="62" t="s">
        <v>412</v>
      </c>
      <c r="C137" s="62" t="s">
        <v>413</v>
      </c>
      <c r="D137" s="86" t="s">
        <v>359</v>
      </c>
      <c r="E137" s="79" t="s">
        <v>268</v>
      </c>
      <c r="F137" s="79" t="s">
        <v>280</v>
      </c>
      <c r="G137" s="80">
        <v>0.98</v>
      </c>
      <c r="H137" s="65">
        <v>9</v>
      </c>
      <c r="I137" s="83">
        <v>375000</v>
      </c>
      <c r="J137" s="103">
        <v>45580</v>
      </c>
      <c r="K137" s="69">
        <f>SUM(I137)</f>
        <v>375000</v>
      </c>
      <c r="L137" s="332"/>
      <c r="M137" s="332"/>
      <c r="N137" s="71">
        <v>300000</v>
      </c>
      <c r="O137" s="70">
        <v>75000</v>
      </c>
      <c r="P137" s="81"/>
    </row>
    <row r="138" spans="1:46" x14ac:dyDescent="0.25">
      <c r="A138" s="60">
        <v>1</v>
      </c>
      <c r="B138" s="62" t="s">
        <v>412</v>
      </c>
      <c r="C138" s="62" t="s">
        <v>416</v>
      </c>
      <c r="D138" s="86" t="s">
        <v>144</v>
      </c>
      <c r="E138" s="79" t="s">
        <v>417</v>
      </c>
      <c r="F138" s="79" t="s">
        <v>418</v>
      </c>
      <c r="G138" s="80">
        <v>0.25</v>
      </c>
      <c r="H138" s="65">
        <v>8</v>
      </c>
      <c r="I138" s="83">
        <v>84700</v>
      </c>
      <c r="J138" s="103">
        <v>45565</v>
      </c>
      <c r="K138" s="69"/>
      <c r="L138" s="332"/>
      <c r="M138" s="332"/>
      <c r="N138" s="71"/>
      <c r="O138" s="70"/>
      <c r="P138" s="81"/>
    </row>
    <row r="139" spans="1:46" x14ac:dyDescent="0.25">
      <c r="A139" s="60">
        <v>1</v>
      </c>
      <c r="B139" s="62" t="s">
        <v>412</v>
      </c>
      <c r="C139" s="62" t="s">
        <v>416</v>
      </c>
      <c r="D139" s="86" t="s">
        <v>144</v>
      </c>
      <c r="E139" s="79" t="s">
        <v>419</v>
      </c>
      <c r="F139" s="79" t="s">
        <v>420</v>
      </c>
      <c r="G139" s="80">
        <v>0.47</v>
      </c>
      <c r="H139" s="65">
        <v>10</v>
      </c>
      <c r="I139" s="83">
        <v>161100</v>
      </c>
      <c r="J139" s="67">
        <v>45565</v>
      </c>
      <c r="K139" s="69"/>
      <c r="L139" s="67"/>
      <c r="M139" s="67"/>
      <c r="N139" s="71"/>
      <c r="O139" s="70"/>
      <c r="P139" s="81"/>
    </row>
    <row r="140" spans="1:46" x14ac:dyDescent="0.25">
      <c r="A140" s="60">
        <v>1</v>
      </c>
      <c r="B140" s="62" t="s">
        <v>412</v>
      </c>
      <c r="C140" s="62" t="s">
        <v>416</v>
      </c>
      <c r="D140" s="86" t="s">
        <v>144</v>
      </c>
      <c r="E140" s="79" t="s">
        <v>421</v>
      </c>
      <c r="F140" s="79" t="s">
        <v>422</v>
      </c>
      <c r="G140" s="80">
        <v>0.36</v>
      </c>
      <c r="H140" s="65">
        <v>9</v>
      </c>
      <c r="I140" s="83">
        <v>114900</v>
      </c>
      <c r="J140" s="67">
        <v>45565</v>
      </c>
      <c r="K140" s="69"/>
      <c r="L140" s="67"/>
      <c r="M140" s="67"/>
      <c r="N140" s="71"/>
      <c r="O140" s="70"/>
      <c r="P140" s="81"/>
    </row>
    <row r="141" spans="1:46" x14ac:dyDescent="0.25">
      <c r="A141" s="60">
        <v>1</v>
      </c>
      <c r="B141" s="62" t="s">
        <v>412</v>
      </c>
      <c r="C141" s="62" t="s">
        <v>416</v>
      </c>
      <c r="D141" s="86" t="s">
        <v>144</v>
      </c>
      <c r="E141" s="79" t="s">
        <v>423</v>
      </c>
      <c r="F141" s="79" t="s">
        <v>424</v>
      </c>
      <c r="G141" s="80">
        <v>0.08</v>
      </c>
      <c r="H141" s="65">
        <v>8</v>
      </c>
      <c r="I141" s="83">
        <v>22600</v>
      </c>
      <c r="J141" s="67">
        <v>45565</v>
      </c>
      <c r="K141" s="69"/>
      <c r="L141" s="67"/>
      <c r="M141" s="67"/>
      <c r="N141" s="71"/>
      <c r="O141" s="70"/>
      <c r="P141" s="81"/>
    </row>
    <row r="142" spans="1:46" ht="19.5" customHeight="1" x14ac:dyDescent="0.25">
      <c r="A142" s="60">
        <v>1</v>
      </c>
      <c r="B142" s="62" t="s">
        <v>412</v>
      </c>
      <c r="C142" s="62" t="s">
        <v>416</v>
      </c>
      <c r="D142" s="86" t="s">
        <v>144</v>
      </c>
      <c r="E142" s="79" t="s">
        <v>425</v>
      </c>
      <c r="F142" s="79" t="s">
        <v>426</v>
      </c>
      <c r="G142" s="80">
        <v>0.09</v>
      </c>
      <c r="H142" s="65">
        <v>8</v>
      </c>
      <c r="I142" s="83">
        <v>33400</v>
      </c>
      <c r="J142" s="67">
        <v>45565</v>
      </c>
      <c r="K142" s="69">
        <f>SUM(I138:I142)</f>
        <v>416700</v>
      </c>
      <c r="L142" s="67"/>
      <c r="M142" s="67"/>
      <c r="N142" s="71">
        <v>375760</v>
      </c>
      <c r="O142" s="70">
        <v>93940</v>
      </c>
      <c r="P142" s="81"/>
    </row>
    <row r="143" spans="1:46" x14ac:dyDescent="0.25">
      <c r="A143" s="51">
        <v>1</v>
      </c>
      <c r="B143" s="52" t="s">
        <v>117</v>
      </c>
      <c r="C143" s="52"/>
      <c r="D143" s="91"/>
      <c r="E143" s="52"/>
      <c r="F143" s="52"/>
      <c r="G143" s="53"/>
      <c r="H143" s="54"/>
      <c r="I143" s="73"/>
      <c r="J143" s="56"/>
      <c r="K143" s="57"/>
      <c r="L143" s="329">
        <f>SUM(K144:K147)</f>
        <v>720360</v>
      </c>
      <c r="M143" s="330"/>
      <c r="N143" s="104"/>
      <c r="O143" s="105"/>
      <c r="P143" s="106"/>
    </row>
    <row r="144" spans="1:46" ht="27.95" customHeight="1" x14ac:dyDescent="0.25">
      <c r="A144" s="60">
        <v>1</v>
      </c>
      <c r="B144" s="62" t="s">
        <v>427</v>
      </c>
      <c r="C144" s="62" t="s">
        <v>428</v>
      </c>
      <c r="D144" s="62" t="s">
        <v>429</v>
      </c>
      <c r="E144" s="62" t="s">
        <v>430</v>
      </c>
      <c r="F144" s="62" t="s">
        <v>431</v>
      </c>
      <c r="G144" s="64">
        <v>2.9329999999999998</v>
      </c>
      <c r="H144" s="65">
        <v>9</v>
      </c>
      <c r="I144" s="83">
        <v>263970</v>
      </c>
      <c r="J144" s="67">
        <v>45562</v>
      </c>
      <c r="K144" s="69"/>
      <c r="L144" s="69"/>
      <c r="M144" s="69"/>
      <c r="N144" s="71"/>
      <c r="O144" s="70"/>
      <c r="P144" s="81"/>
    </row>
    <row r="145" spans="1:46" ht="30.95" customHeight="1" x14ac:dyDescent="0.25">
      <c r="A145" s="60">
        <v>1</v>
      </c>
      <c r="B145" s="62" t="s">
        <v>427</v>
      </c>
      <c r="C145" s="62" t="s">
        <v>428</v>
      </c>
      <c r="D145" s="116" t="s">
        <v>429</v>
      </c>
      <c r="E145" s="62" t="s">
        <v>432</v>
      </c>
      <c r="F145" s="62" t="s">
        <v>433</v>
      </c>
      <c r="G145" s="64">
        <v>2.036</v>
      </c>
      <c r="H145" s="65">
        <v>8</v>
      </c>
      <c r="I145" s="83">
        <v>183240</v>
      </c>
      <c r="J145" s="67">
        <v>45562</v>
      </c>
      <c r="K145" s="69"/>
      <c r="L145" s="69"/>
      <c r="M145" s="69"/>
      <c r="N145" s="71"/>
      <c r="O145" s="70"/>
      <c r="P145" s="81"/>
    </row>
    <row r="146" spans="1:46" ht="33.950000000000003" customHeight="1" x14ac:dyDescent="0.25">
      <c r="A146" s="60">
        <v>1</v>
      </c>
      <c r="B146" s="62" t="s">
        <v>427</v>
      </c>
      <c r="C146" s="62" t="s">
        <v>428</v>
      </c>
      <c r="D146" s="62" t="s">
        <v>429</v>
      </c>
      <c r="E146" s="62" t="s">
        <v>434</v>
      </c>
      <c r="F146" s="62" t="s">
        <v>435</v>
      </c>
      <c r="G146" s="64">
        <v>1.762</v>
      </c>
      <c r="H146" s="65">
        <v>9</v>
      </c>
      <c r="I146" s="83">
        <v>158580</v>
      </c>
      <c r="J146" s="67">
        <v>45562</v>
      </c>
      <c r="K146" s="69"/>
      <c r="L146" s="69"/>
      <c r="M146" s="69"/>
      <c r="N146" s="71"/>
      <c r="O146" s="70"/>
      <c r="P146" s="81"/>
    </row>
    <row r="147" spans="1:46" ht="17.100000000000001" customHeight="1" x14ac:dyDescent="0.25">
      <c r="A147" s="60">
        <v>1</v>
      </c>
      <c r="B147" s="62" t="s">
        <v>427</v>
      </c>
      <c r="C147" s="62" t="s">
        <v>428</v>
      </c>
      <c r="D147" s="62" t="s">
        <v>429</v>
      </c>
      <c r="E147" s="62" t="s">
        <v>436</v>
      </c>
      <c r="F147" s="62" t="s">
        <v>437</v>
      </c>
      <c r="G147" s="64">
        <v>1.2729999999999999</v>
      </c>
      <c r="H147" s="65">
        <v>8</v>
      </c>
      <c r="I147" s="83">
        <v>114570</v>
      </c>
      <c r="J147" s="67">
        <v>45562</v>
      </c>
      <c r="K147" s="69">
        <f>SUM(I144:I147)</f>
        <v>720360</v>
      </c>
      <c r="L147" s="69"/>
      <c r="M147" s="69"/>
      <c r="N147" s="71">
        <v>720360</v>
      </c>
      <c r="O147" s="70">
        <v>0</v>
      </c>
      <c r="P147" s="81"/>
    </row>
    <row r="148" spans="1:46" s="127" customFormat="1" ht="18.75" x14ac:dyDescent="0.3">
      <c r="A148" s="117">
        <v>2</v>
      </c>
      <c r="B148" s="118" t="s">
        <v>438</v>
      </c>
      <c r="C148" s="52"/>
      <c r="D148" s="119"/>
      <c r="E148" s="120"/>
      <c r="F148" s="120"/>
      <c r="G148" s="121"/>
      <c r="H148" s="122"/>
      <c r="I148" s="123"/>
      <c r="J148" s="124"/>
      <c r="K148" s="125"/>
      <c r="L148" s="335"/>
      <c r="M148" s="335">
        <f>SUM(L149:L320)</f>
        <v>11996734.49</v>
      </c>
      <c r="N148" s="48"/>
      <c r="O148" s="49"/>
      <c r="P148" s="58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  <c r="AT148" s="126"/>
    </row>
    <row r="149" spans="1:46" ht="16.5" customHeight="1" x14ac:dyDescent="0.25">
      <c r="A149" s="51">
        <v>2</v>
      </c>
      <c r="B149" s="52" t="s">
        <v>19</v>
      </c>
      <c r="C149" s="52"/>
      <c r="D149" s="91"/>
      <c r="E149" s="52"/>
      <c r="F149" s="52"/>
      <c r="G149" s="53"/>
      <c r="H149" s="54"/>
      <c r="I149" s="73"/>
      <c r="J149" s="56"/>
      <c r="K149" s="57"/>
      <c r="L149" s="329">
        <f>SUM(K150:K164)</f>
        <v>1798000</v>
      </c>
      <c r="M149" s="330"/>
      <c r="N149" s="128"/>
      <c r="O149" s="129"/>
      <c r="P149" s="106"/>
    </row>
    <row r="150" spans="1:46" x14ac:dyDescent="0.25">
      <c r="A150" s="60">
        <v>2</v>
      </c>
      <c r="B150" s="62" t="s">
        <v>439</v>
      </c>
      <c r="C150" s="62" t="s">
        <v>440</v>
      </c>
      <c r="D150" s="86" t="s">
        <v>359</v>
      </c>
      <c r="E150" s="62" t="s">
        <v>441</v>
      </c>
      <c r="F150" s="62" t="s">
        <v>209</v>
      </c>
      <c r="G150" s="64">
        <v>2.2999999999999998</v>
      </c>
      <c r="H150" s="65">
        <v>10</v>
      </c>
      <c r="I150" s="107">
        <v>171000</v>
      </c>
      <c r="J150" s="67">
        <v>45574</v>
      </c>
      <c r="K150" s="69"/>
      <c r="L150" s="69"/>
      <c r="M150" s="110"/>
      <c r="N150" s="130"/>
      <c r="O150" s="110"/>
      <c r="P150" s="131"/>
    </row>
    <row r="151" spans="1:46" x14ac:dyDescent="0.25">
      <c r="A151" s="60">
        <v>2</v>
      </c>
      <c r="B151" s="62" t="s">
        <v>439</v>
      </c>
      <c r="C151" s="62" t="s">
        <v>440</v>
      </c>
      <c r="D151" s="86" t="s">
        <v>359</v>
      </c>
      <c r="E151" s="62" t="s">
        <v>442</v>
      </c>
      <c r="F151" s="62" t="s">
        <v>443</v>
      </c>
      <c r="G151" s="64">
        <v>3.3</v>
      </c>
      <c r="H151" s="65">
        <v>10</v>
      </c>
      <c r="I151" s="107">
        <v>368000</v>
      </c>
      <c r="J151" s="67">
        <v>45574</v>
      </c>
      <c r="K151" s="69"/>
      <c r="L151" s="69"/>
      <c r="M151" s="110"/>
      <c r="N151" s="130"/>
      <c r="O151" s="110"/>
      <c r="P151" s="131"/>
    </row>
    <row r="152" spans="1:46" x14ac:dyDescent="0.25">
      <c r="A152" s="60">
        <v>2</v>
      </c>
      <c r="B152" s="62" t="s">
        <v>439</v>
      </c>
      <c r="C152" s="62" t="s">
        <v>440</v>
      </c>
      <c r="D152" s="86" t="s">
        <v>359</v>
      </c>
      <c r="E152" s="62" t="s">
        <v>444</v>
      </c>
      <c r="F152" s="62" t="s">
        <v>445</v>
      </c>
      <c r="G152" s="64">
        <v>2.7</v>
      </c>
      <c r="H152" s="65">
        <v>10</v>
      </c>
      <c r="I152" s="107">
        <v>230000</v>
      </c>
      <c r="J152" s="67">
        <v>45574</v>
      </c>
      <c r="K152" s="69"/>
      <c r="L152" s="69"/>
      <c r="M152" s="110"/>
      <c r="N152" s="130"/>
      <c r="O152" s="110"/>
      <c r="P152" s="131"/>
    </row>
    <row r="153" spans="1:46" x14ac:dyDescent="0.25">
      <c r="A153" s="60">
        <v>2</v>
      </c>
      <c r="B153" s="62" t="s">
        <v>439</v>
      </c>
      <c r="C153" s="62" t="s">
        <v>440</v>
      </c>
      <c r="D153" s="86" t="s">
        <v>359</v>
      </c>
      <c r="E153" s="62" t="s">
        <v>446</v>
      </c>
      <c r="F153" s="62" t="s">
        <v>447</v>
      </c>
      <c r="G153" s="64">
        <v>2.4</v>
      </c>
      <c r="H153" s="65">
        <v>9</v>
      </c>
      <c r="I153" s="107">
        <v>177000</v>
      </c>
      <c r="J153" s="67">
        <v>45574</v>
      </c>
      <c r="K153" s="69"/>
      <c r="L153" s="69"/>
      <c r="M153" s="110"/>
      <c r="N153" s="130"/>
      <c r="O153" s="110"/>
      <c r="P153" s="131"/>
    </row>
    <row r="154" spans="1:46" x14ac:dyDescent="0.25">
      <c r="A154" s="60">
        <v>2</v>
      </c>
      <c r="B154" s="62" t="s">
        <v>439</v>
      </c>
      <c r="C154" s="62" t="s">
        <v>440</v>
      </c>
      <c r="D154" s="86" t="s">
        <v>359</v>
      </c>
      <c r="E154" s="62" t="s">
        <v>448</v>
      </c>
      <c r="F154" s="62" t="s">
        <v>333</v>
      </c>
      <c r="G154" s="64">
        <v>3.4</v>
      </c>
      <c r="H154" s="65">
        <v>9</v>
      </c>
      <c r="I154" s="107">
        <v>288000</v>
      </c>
      <c r="J154" s="67">
        <v>45574</v>
      </c>
      <c r="K154" s="69"/>
      <c r="L154" s="69"/>
      <c r="M154" s="110"/>
      <c r="N154" s="130"/>
      <c r="O154" s="110"/>
      <c r="P154" s="131"/>
    </row>
    <row r="155" spans="1:46" x14ac:dyDescent="0.25">
      <c r="A155" s="60">
        <v>2</v>
      </c>
      <c r="B155" s="62" t="s">
        <v>439</v>
      </c>
      <c r="C155" s="62" t="s">
        <v>440</v>
      </c>
      <c r="D155" s="86" t="s">
        <v>359</v>
      </c>
      <c r="E155" s="62" t="s">
        <v>449</v>
      </c>
      <c r="F155" s="62" t="s">
        <v>450</v>
      </c>
      <c r="G155" s="64">
        <v>2.6</v>
      </c>
      <c r="H155" s="65">
        <v>8</v>
      </c>
      <c r="I155" s="107">
        <v>219000</v>
      </c>
      <c r="J155" s="67">
        <v>45574</v>
      </c>
      <c r="K155" s="69"/>
      <c r="L155" s="69"/>
      <c r="M155" s="110"/>
      <c r="N155" s="130"/>
      <c r="O155" s="110"/>
      <c r="P155" s="131"/>
    </row>
    <row r="156" spans="1:46" x14ac:dyDescent="0.25">
      <c r="A156" s="60">
        <v>2</v>
      </c>
      <c r="B156" s="62" t="s">
        <v>439</v>
      </c>
      <c r="C156" s="62" t="s">
        <v>440</v>
      </c>
      <c r="D156" s="86" t="s">
        <v>359</v>
      </c>
      <c r="E156" s="62" t="s">
        <v>451</v>
      </c>
      <c r="F156" s="62" t="s">
        <v>452</v>
      </c>
      <c r="G156" s="64">
        <v>1.3</v>
      </c>
      <c r="H156" s="65">
        <v>8</v>
      </c>
      <c r="I156" s="107">
        <v>103000</v>
      </c>
      <c r="J156" s="67">
        <v>45574</v>
      </c>
      <c r="K156" s="69"/>
      <c r="L156" s="69"/>
      <c r="M156" s="110"/>
      <c r="N156" s="130"/>
      <c r="O156" s="110"/>
      <c r="P156" s="131"/>
    </row>
    <row r="157" spans="1:46" x14ac:dyDescent="0.25">
      <c r="A157" s="60">
        <v>2</v>
      </c>
      <c r="B157" s="62" t="s">
        <v>439</v>
      </c>
      <c r="C157" s="62" t="s">
        <v>440</v>
      </c>
      <c r="D157" s="86" t="s">
        <v>359</v>
      </c>
      <c r="E157" s="62" t="s">
        <v>453</v>
      </c>
      <c r="F157" s="62" t="s">
        <v>454</v>
      </c>
      <c r="G157" s="64">
        <v>1.7</v>
      </c>
      <c r="H157" s="65">
        <v>8</v>
      </c>
      <c r="I157" s="107">
        <v>139000</v>
      </c>
      <c r="J157" s="67">
        <v>45574</v>
      </c>
      <c r="K157" s="69">
        <f>SUM(I150:I157)</f>
        <v>1695000</v>
      </c>
      <c r="L157" s="69"/>
      <c r="M157" s="110"/>
      <c r="N157" s="130">
        <v>1695000</v>
      </c>
      <c r="O157" s="110">
        <v>0</v>
      </c>
      <c r="P157" s="131"/>
    </row>
    <row r="158" spans="1:46" x14ac:dyDescent="0.25">
      <c r="A158" s="60">
        <v>2</v>
      </c>
      <c r="B158" s="62" t="s">
        <v>439</v>
      </c>
      <c r="C158" s="62" t="s">
        <v>455</v>
      </c>
      <c r="D158" s="86" t="s">
        <v>359</v>
      </c>
      <c r="E158" s="62" t="s">
        <v>456</v>
      </c>
      <c r="F158" s="62" t="s">
        <v>457</v>
      </c>
      <c r="G158" s="64">
        <v>0.15</v>
      </c>
      <c r="H158" s="65">
        <v>10</v>
      </c>
      <c r="I158" s="107">
        <v>13000</v>
      </c>
      <c r="J158" s="67">
        <v>45576</v>
      </c>
      <c r="K158" s="69"/>
      <c r="L158" s="69"/>
      <c r="M158" s="110"/>
      <c r="N158" s="130"/>
      <c r="O158" s="110"/>
      <c r="P158" s="131"/>
    </row>
    <row r="159" spans="1:46" x14ac:dyDescent="0.25">
      <c r="A159" s="60">
        <v>2</v>
      </c>
      <c r="B159" s="62" t="s">
        <v>439</v>
      </c>
      <c r="C159" s="62" t="s">
        <v>455</v>
      </c>
      <c r="D159" s="86" t="s">
        <v>359</v>
      </c>
      <c r="E159" s="62" t="s">
        <v>458</v>
      </c>
      <c r="F159" s="62" t="s">
        <v>459</v>
      </c>
      <c r="G159" s="64">
        <v>0.39</v>
      </c>
      <c r="H159" s="65">
        <v>9</v>
      </c>
      <c r="I159" s="107">
        <v>35000</v>
      </c>
      <c r="J159" s="67">
        <v>45576</v>
      </c>
      <c r="K159" s="69"/>
      <c r="L159" s="69"/>
      <c r="M159" s="110"/>
      <c r="N159" s="130"/>
      <c r="O159" s="110"/>
      <c r="P159" s="131"/>
    </row>
    <row r="160" spans="1:46" x14ac:dyDescent="0.25">
      <c r="A160" s="60">
        <v>2</v>
      </c>
      <c r="B160" s="62" t="s">
        <v>439</v>
      </c>
      <c r="C160" s="62" t="s">
        <v>455</v>
      </c>
      <c r="D160" s="86" t="s">
        <v>359</v>
      </c>
      <c r="E160" s="62" t="s">
        <v>460</v>
      </c>
      <c r="F160" s="62" t="s">
        <v>321</v>
      </c>
      <c r="G160" s="64">
        <v>0.16</v>
      </c>
      <c r="H160" s="65">
        <v>9</v>
      </c>
      <c r="I160" s="107">
        <v>15000</v>
      </c>
      <c r="J160" s="67">
        <v>45576</v>
      </c>
      <c r="K160" s="69"/>
      <c r="L160" s="69"/>
      <c r="M160" s="110"/>
      <c r="N160" s="130"/>
      <c r="O160" s="110"/>
      <c r="P160" s="131"/>
    </row>
    <row r="161" spans="1:16" x14ac:dyDescent="0.25">
      <c r="A161" s="60">
        <v>2</v>
      </c>
      <c r="B161" s="62" t="s">
        <v>439</v>
      </c>
      <c r="C161" s="62" t="s">
        <v>455</v>
      </c>
      <c r="D161" s="86" t="s">
        <v>359</v>
      </c>
      <c r="E161" s="62" t="s">
        <v>461</v>
      </c>
      <c r="F161" s="62" t="s">
        <v>462</v>
      </c>
      <c r="G161" s="64">
        <v>7.0000000000000007E-2</v>
      </c>
      <c r="H161" s="65">
        <v>8</v>
      </c>
      <c r="I161" s="107">
        <v>7000</v>
      </c>
      <c r="J161" s="67">
        <v>45576</v>
      </c>
      <c r="K161" s="69"/>
      <c r="L161" s="69"/>
      <c r="M161" s="110"/>
      <c r="N161" s="130"/>
      <c r="O161" s="110"/>
      <c r="P161" s="131"/>
    </row>
    <row r="162" spans="1:16" x14ac:dyDescent="0.25">
      <c r="A162" s="60">
        <v>2</v>
      </c>
      <c r="B162" s="62" t="s">
        <v>439</v>
      </c>
      <c r="C162" s="62" t="s">
        <v>455</v>
      </c>
      <c r="D162" s="86" t="s">
        <v>359</v>
      </c>
      <c r="E162" s="62" t="s">
        <v>463</v>
      </c>
      <c r="F162" s="62" t="s">
        <v>464</v>
      </c>
      <c r="G162" s="64">
        <v>0.18</v>
      </c>
      <c r="H162" s="65">
        <v>8</v>
      </c>
      <c r="I162" s="107">
        <v>18000</v>
      </c>
      <c r="J162" s="67">
        <v>45576</v>
      </c>
      <c r="K162" s="69"/>
      <c r="L162" s="69"/>
      <c r="M162" s="110"/>
      <c r="N162" s="130"/>
      <c r="O162" s="110"/>
      <c r="P162" s="131"/>
    </row>
    <row r="163" spans="1:16" x14ac:dyDescent="0.25">
      <c r="A163" s="60">
        <v>2</v>
      </c>
      <c r="B163" s="62" t="s">
        <v>439</v>
      </c>
      <c r="C163" s="62" t="s">
        <v>455</v>
      </c>
      <c r="D163" s="86" t="s">
        <v>359</v>
      </c>
      <c r="E163" s="62" t="s">
        <v>465</v>
      </c>
      <c r="F163" s="62" t="s">
        <v>466</v>
      </c>
      <c r="G163" s="64">
        <v>0.18</v>
      </c>
      <c r="H163" s="65">
        <v>8</v>
      </c>
      <c r="I163" s="107">
        <v>15000</v>
      </c>
      <c r="J163" s="67">
        <v>45576</v>
      </c>
      <c r="K163" s="69">
        <f>SUM(I158:I163)</f>
        <v>103000</v>
      </c>
      <c r="L163" s="69"/>
      <c r="M163" s="110"/>
      <c r="N163" s="130">
        <v>103000</v>
      </c>
      <c r="O163" s="110">
        <v>0</v>
      </c>
      <c r="P163" s="131"/>
    </row>
    <row r="164" spans="1:16" x14ac:dyDescent="0.25">
      <c r="A164" s="51">
        <v>2</v>
      </c>
      <c r="B164" s="52" t="s">
        <v>33</v>
      </c>
      <c r="C164" s="52"/>
      <c r="D164" s="91"/>
      <c r="E164" s="52"/>
      <c r="F164" s="52"/>
      <c r="G164" s="53"/>
      <c r="H164" s="54"/>
      <c r="I164" s="73"/>
      <c r="J164" s="56"/>
      <c r="K164" s="57"/>
      <c r="L164" s="329">
        <f>SUM(K165:K187)</f>
        <v>1558226.9699999997</v>
      </c>
      <c r="M164" s="330"/>
      <c r="N164" s="128"/>
      <c r="O164" s="129"/>
      <c r="P164" s="106"/>
    </row>
    <row r="165" spans="1:16" x14ac:dyDescent="0.25">
      <c r="A165" s="60">
        <v>2</v>
      </c>
      <c r="B165" s="62" t="s">
        <v>467</v>
      </c>
      <c r="C165" s="62" t="s">
        <v>468</v>
      </c>
      <c r="D165" s="86" t="s">
        <v>144</v>
      </c>
      <c r="E165" s="62" t="s">
        <v>469</v>
      </c>
      <c r="F165" s="62" t="s">
        <v>470</v>
      </c>
      <c r="G165" s="64">
        <v>5.7530000000000001</v>
      </c>
      <c r="H165" s="65">
        <v>10</v>
      </c>
      <c r="I165" s="107">
        <v>590000</v>
      </c>
      <c r="J165" s="67">
        <v>45573</v>
      </c>
      <c r="K165" s="69"/>
      <c r="L165" s="69"/>
      <c r="M165" s="110"/>
      <c r="N165" s="130"/>
      <c r="O165" s="110"/>
      <c r="P165" s="131"/>
    </row>
    <row r="166" spans="1:16" x14ac:dyDescent="0.25">
      <c r="A166" s="60">
        <v>2</v>
      </c>
      <c r="B166" s="62" t="s">
        <v>467</v>
      </c>
      <c r="C166" s="62" t="s">
        <v>468</v>
      </c>
      <c r="D166" s="86" t="s">
        <v>144</v>
      </c>
      <c r="E166" s="62" t="s">
        <v>471</v>
      </c>
      <c r="F166" s="62" t="s">
        <v>472</v>
      </c>
      <c r="G166" s="64">
        <v>0.93899999999999995</v>
      </c>
      <c r="H166" s="65">
        <v>10</v>
      </c>
      <c r="I166" s="107">
        <v>95000</v>
      </c>
      <c r="J166" s="67">
        <v>45573</v>
      </c>
      <c r="K166" s="69">
        <f>SUM(I165:I166)</f>
        <v>685000</v>
      </c>
      <c r="L166" s="69"/>
      <c r="M166" s="110"/>
      <c r="N166" s="130">
        <v>685000</v>
      </c>
      <c r="O166" s="110">
        <v>0</v>
      </c>
      <c r="P166" s="131"/>
    </row>
    <row r="167" spans="1:16" x14ac:dyDescent="0.25">
      <c r="A167" s="60">
        <v>2</v>
      </c>
      <c r="B167" s="62" t="s">
        <v>467</v>
      </c>
      <c r="C167" s="62" t="s">
        <v>473</v>
      </c>
      <c r="D167" s="86" t="s">
        <v>144</v>
      </c>
      <c r="E167" s="62" t="s">
        <v>474</v>
      </c>
      <c r="F167" s="62" t="s">
        <v>409</v>
      </c>
      <c r="G167" s="64">
        <v>7.0000000000000007E-2</v>
      </c>
      <c r="H167" s="65">
        <v>10</v>
      </c>
      <c r="I167" s="107">
        <v>14163</v>
      </c>
      <c r="J167" s="67">
        <v>45555</v>
      </c>
      <c r="K167" s="69"/>
      <c r="L167" s="69"/>
      <c r="M167" s="110"/>
      <c r="N167" s="130"/>
      <c r="O167" s="110"/>
      <c r="P167" s="131"/>
    </row>
    <row r="168" spans="1:16" x14ac:dyDescent="0.25">
      <c r="A168" s="60">
        <v>2</v>
      </c>
      <c r="B168" s="62" t="s">
        <v>467</v>
      </c>
      <c r="C168" s="62" t="s">
        <v>473</v>
      </c>
      <c r="D168" s="86" t="s">
        <v>144</v>
      </c>
      <c r="E168" s="62" t="s">
        <v>475</v>
      </c>
      <c r="F168" s="62" t="s">
        <v>476</v>
      </c>
      <c r="G168" s="64">
        <v>0.69</v>
      </c>
      <c r="H168" s="65">
        <v>10</v>
      </c>
      <c r="I168" s="107">
        <v>10206</v>
      </c>
      <c r="J168" s="67">
        <v>45555</v>
      </c>
      <c r="K168" s="110">
        <f>SUM(I167:I168)</f>
        <v>24369</v>
      </c>
      <c r="L168" s="69"/>
      <c r="M168" s="132"/>
      <c r="N168" s="71">
        <v>24369</v>
      </c>
      <c r="O168" s="70">
        <v>0</v>
      </c>
      <c r="P168" s="72"/>
    </row>
    <row r="169" spans="1:16" ht="18" customHeight="1" x14ac:dyDescent="0.25">
      <c r="A169" s="60">
        <v>2</v>
      </c>
      <c r="B169" s="62" t="s">
        <v>467</v>
      </c>
      <c r="C169" s="62" t="s">
        <v>477</v>
      </c>
      <c r="D169" s="86" t="s">
        <v>144</v>
      </c>
      <c r="E169" s="62" t="s">
        <v>478</v>
      </c>
      <c r="F169" s="62" t="s">
        <v>243</v>
      </c>
      <c r="G169" s="64">
        <v>0.5</v>
      </c>
      <c r="H169" s="65">
        <v>9</v>
      </c>
      <c r="I169" s="107">
        <v>126822.37</v>
      </c>
      <c r="J169" s="67">
        <v>45580</v>
      </c>
      <c r="K169" s="69"/>
      <c r="L169" s="69"/>
      <c r="M169" s="110"/>
      <c r="N169" s="130"/>
      <c r="O169" s="110"/>
      <c r="P169" s="131"/>
    </row>
    <row r="170" spans="1:16" ht="32.450000000000003" customHeight="1" x14ac:dyDescent="0.25">
      <c r="A170" s="60">
        <v>2</v>
      </c>
      <c r="B170" s="62" t="s">
        <v>467</v>
      </c>
      <c r="C170" s="62" t="s">
        <v>477</v>
      </c>
      <c r="D170" s="86" t="s">
        <v>479</v>
      </c>
      <c r="E170" s="62" t="s">
        <v>480</v>
      </c>
      <c r="F170" s="62" t="s">
        <v>481</v>
      </c>
      <c r="G170" s="64">
        <v>0</v>
      </c>
      <c r="H170" s="65">
        <v>0</v>
      </c>
      <c r="I170" s="107">
        <v>15000</v>
      </c>
      <c r="J170" s="67">
        <v>45580</v>
      </c>
      <c r="K170" s="69"/>
      <c r="L170" s="69"/>
      <c r="M170" s="110"/>
      <c r="N170" s="130"/>
      <c r="O170" s="110"/>
      <c r="P170" s="133" t="s">
        <v>482</v>
      </c>
    </row>
    <row r="171" spans="1:16" ht="18" customHeight="1" x14ac:dyDescent="0.25">
      <c r="A171" s="60">
        <v>2</v>
      </c>
      <c r="B171" s="62" t="s">
        <v>467</v>
      </c>
      <c r="C171" s="62" t="s">
        <v>477</v>
      </c>
      <c r="D171" s="86" t="s">
        <v>144</v>
      </c>
      <c r="E171" s="62" t="s">
        <v>483</v>
      </c>
      <c r="F171" s="63" t="s">
        <v>484</v>
      </c>
      <c r="G171" s="64">
        <v>0.5</v>
      </c>
      <c r="H171" s="65">
        <v>8</v>
      </c>
      <c r="I171" s="107">
        <v>58468.480000000003</v>
      </c>
      <c r="J171" s="67">
        <v>45580</v>
      </c>
      <c r="K171" s="69">
        <f>SUM(I169:I171)</f>
        <v>200290.85</v>
      </c>
      <c r="L171" s="69"/>
      <c r="M171" s="110"/>
      <c r="N171" s="134">
        <v>148718.14000000001</v>
      </c>
      <c r="O171" s="110">
        <v>51572.71</v>
      </c>
      <c r="P171" s="131"/>
    </row>
    <row r="172" spans="1:16" x14ac:dyDescent="0.25">
      <c r="A172" s="60">
        <v>2</v>
      </c>
      <c r="B172" s="62" t="s">
        <v>467</v>
      </c>
      <c r="C172" s="62" t="s">
        <v>485</v>
      </c>
      <c r="D172" s="86" t="s">
        <v>144</v>
      </c>
      <c r="E172" s="62" t="s">
        <v>486</v>
      </c>
      <c r="F172" s="62" t="s">
        <v>487</v>
      </c>
      <c r="G172" s="64">
        <v>1.82</v>
      </c>
      <c r="H172" s="65">
        <v>8</v>
      </c>
      <c r="I172" s="107">
        <v>235607.21</v>
      </c>
      <c r="J172" s="67">
        <v>45574</v>
      </c>
      <c r="K172" s="69"/>
      <c r="L172" s="69"/>
      <c r="M172" s="110"/>
      <c r="N172" s="130"/>
      <c r="O172" s="110"/>
      <c r="P172" s="131"/>
    </row>
    <row r="173" spans="1:16" x14ac:dyDescent="0.25">
      <c r="A173" s="60">
        <v>2</v>
      </c>
      <c r="B173" s="62" t="s">
        <v>467</v>
      </c>
      <c r="C173" s="62" t="s">
        <v>485</v>
      </c>
      <c r="D173" s="86" t="s">
        <v>144</v>
      </c>
      <c r="E173" s="62" t="s">
        <v>488</v>
      </c>
      <c r="F173" s="62" t="s">
        <v>489</v>
      </c>
      <c r="G173" s="64">
        <v>0.31</v>
      </c>
      <c r="H173" s="65">
        <v>10</v>
      </c>
      <c r="I173" s="107">
        <v>40130.9</v>
      </c>
      <c r="J173" s="67">
        <v>45574</v>
      </c>
      <c r="K173" s="69"/>
      <c r="L173" s="69"/>
      <c r="M173" s="132"/>
      <c r="N173" s="71"/>
      <c r="O173" s="70"/>
      <c r="P173" s="72"/>
    </row>
    <row r="174" spans="1:16" x14ac:dyDescent="0.25">
      <c r="A174" s="60">
        <v>2</v>
      </c>
      <c r="B174" s="62" t="s">
        <v>467</v>
      </c>
      <c r="C174" s="62" t="s">
        <v>485</v>
      </c>
      <c r="D174" s="86" t="s">
        <v>144</v>
      </c>
      <c r="E174" s="62" t="s">
        <v>490</v>
      </c>
      <c r="F174" s="62" t="s">
        <v>491</v>
      </c>
      <c r="G174" s="64">
        <v>0.31</v>
      </c>
      <c r="H174" s="65">
        <v>9</v>
      </c>
      <c r="I174" s="107">
        <v>40130.9</v>
      </c>
      <c r="J174" s="67">
        <v>45574</v>
      </c>
      <c r="K174" s="69"/>
      <c r="L174" s="69"/>
      <c r="M174" s="110"/>
      <c r="N174" s="130"/>
      <c r="O174" s="110"/>
      <c r="P174" s="131"/>
    </row>
    <row r="175" spans="1:16" x14ac:dyDescent="0.25">
      <c r="A175" s="60">
        <v>2</v>
      </c>
      <c r="B175" s="62" t="s">
        <v>467</v>
      </c>
      <c r="C175" s="62" t="s">
        <v>485</v>
      </c>
      <c r="D175" s="86" t="s">
        <v>144</v>
      </c>
      <c r="E175" s="62" t="s">
        <v>492</v>
      </c>
      <c r="F175" s="62" t="s">
        <v>493</v>
      </c>
      <c r="G175" s="64">
        <v>0.31</v>
      </c>
      <c r="H175" s="65">
        <v>9</v>
      </c>
      <c r="I175" s="107">
        <v>40130.9</v>
      </c>
      <c r="J175" s="67">
        <v>45574</v>
      </c>
      <c r="K175" s="69"/>
      <c r="L175" s="69"/>
      <c r="M175" s="132"/>
      <c r="N175" s="71"/>
      <c r="O175" s="70"/>
      <c r="P175" s="72"/>
    </row>
    <row r="176" spans="1:16" x14ac:dyDescent="0.25">
      <c r="A176" s="60">
        <v>2</v>
      </c>
      <c r="B176" s="62" t="s">
        <v>467</v>
      </c>
      <c r="C176" s="62" t="s">
        <v>485</v>
      </c>
      <c r="D176" s="86" t="s">
        <v>144</v>
      </c>
      <c r="E176" s="62" t="s">
        <v>494</v>
      </c>
      <c r="F176" s="62" t="s">
        <v>495</v>
      </c>
      <c r="G176" s="64">
        <v>0.31</v>
      </c>
      <c r="H176" s="65">
        <v>9</v>
      </c>
      <c r="I176" s="107">
        <v>40130.9</v>
      </c>
      <c r="J176" s="67">
        <v>45574</v>
      </c>
      <c r="K176" s="69"/>
      <c r="L176" s="69"/>
      <c r="M176" s="110"/>
      <c r="N176" s="130"/>
      <c r="O176" s="110"/>
      <c r="P176" s="131"/>
    </row>
    <row r="177" spans="1:16" x14ac:dyDescent="0.25">
      <c r="A177" s="60">
        <v>2</v>
      </c>
      <c r="B177" s="62" t="s">
        <v>467</v>
      </c>
      <c r="C177" s="62" t="s">
        <v>485</v>
      </c>
      <c r="D177" s="86" t="s">
        <v>144</v>
      </c>
      <c r="E177" s="62" t="s">
        <v>496</v>
      </c>
      <c r="F177" s="62" t="s">
        <v>497</v>
      </c>
      <c r="G177" s="64">
        <v>0.31</v>
      </c>
      <c r="H177" s="65">
        <v>10</v>
      </c>
      <c r="I177" s="107">
        <v>40130.9</v>
      </c>
      <c r="J177" s="67">
        <v>45574</v>
      </c>
      <c r="K177" s="69"/>
      <c r="L177" s="69"/>
      <c r="M177" s="132"/>
      <c r="N177" s="71"/>
      <c r="O177" s="70"/>
      <c r="P177" s="72"/>
    </row>
    <row r="178" spans="1:16" x14ac:dyDescent="0.25">
      <c r="A178" s="60">
        <v>2</v>
      </c>
      <c r="B178" s="62" t="s">
        <v>467</v>
      </c>
      <c r="C178" s="62" t="s">
        <v>485</v>
      </c>
      <c r="D178" s="86" t="s">
        <v>144</v>
      </c>
      <c r="E178" s="62" t="s">
        <v>498</v>
      </c>
      <c r="F178" s="62" t="s">
        <v>499</v>
      </c>
      <c r="G178" s="64">
        <v>0.36</v>
      </c>
      <c r="H178" s="65">
        <v>10</v>
      </c>
      <c r="I178" s="107">
        <v>46603.62</v>
      </c>
      <c r="J178" s="67">
        <v>45574</v>
      </c>
      <c r="K178" s="69"/>
      <c r="L178" s="69"/>
      <c r="M178" s="110"/>
      <c r="N178" s="130"/>
      <c r="O178" s="110"/>
      <c r="P178" s="131"/>
    </row>
    <row r="179" spans="1:16" x14ac:dyDescent="0.25">
      <c r="A179" s="60">
        <v>2</v>
      </c>
      <c r="B179" s="62" t="s">
        <v>467</v>
      </c>
      <c r="C179" s="62" t="s">
        <v>485</v>
      </c>
      <c r="D179" s="86" t="s">
        <v>144</v>
      </c>
      <c r="E179" s="62" t="s">
        <v>500</v>
      </c>
      <c r="F179" s="62" t="s">
        <v>501</v>
      </c>
      <c r="G179" s="64">
        <v>0.35</v>
      </c>
      <c r="H179" s="65">
        <v>10</v>
      </c>
      <c r="I179" s="107">
        <v>45309.08</v>
      </c>
      <c r="J179" s="67">
        <v>45574</v>
      </c>
      <c r="K179" s="69"/>
      <c r="L179" s="69"/>
      <c r="M179" s="132"/>
      <c r="N179" s="71"/>
      <c r="O179" s="70"/>
      <c r="P179" s="72"/>
    </row>
    <row r="180" spans="1:16" x14ac:dyDescent="0.25">
      <c r="A180" s="60">
        <v>2</v>
      </c>
      <c r="B180" s="62" t="s">
        <v>467</v>
      </c>
      <c r="C180" s="62" t="s">
        <v>485</v>
      </c>
      <c r="D180" s="86" t="s">
        <v>144</v>
      </c>
      <c r="E180" s="62" t="s">
        <v>502</v>
      </c>
      <c r="F180" s="62" t="s">
        <v>503</v>
      </c>
      <c r="G180" s="64">
        <v>0.05</v>
      </c>
      <c r="H180" s="65">
        <v>8</v>
      </c>
      <c r="I180" s="107">
        <v>6472.73</v>
      </c>
      <c r="J180" s="67">
        <v>45574</v>
      </c>
      <c r="K180" s="69"/>
      <c r="L180" s="69"/>
      <c r="M180" s="110"/>
      <c r="N180" s="130"/>
      <c r="O180" s="110"/>
      <c r="P180" s="131"/>
    </row>
    <row r="181" spans="1:16" x14ac:dyDescent="0.25">
      <c r="A181" s="60">
        <v>2</v>
      </c>
      <c r="B181" s="62" t="s">
        <v>467</v>
      </c>
      <c r="C181" s="62" t="s">
        <v>485</v>
      </c>
      <c r="D181" s="86" t="s">
        <v>144</v>
      </c>
      <c r="E181" s="62" t="s">
        <v>504</v>
      </c>
      <c r="F181" s="62" t="s">
        <v>505</v>
      </c>
      <c r="G181" s="64">
        <v>0.05</v>
      </c>
      <c r="H181" s="65">
        <v>9</v>
      </c>
      <c r="I181" s="107">
        <v>6472.73</v>
      </c>
      <c r="J181" s="67">
        <v>45574</v>
      </c>
      <c r="K181" s="69"/>
      <c r="L181" s="69"/>
      <c r="M181" s="132"/>
      <c r="N181" s="71"/>
      <c r="O181" s="70"/>
      <c r="P181" s="72"/>
    </row>
    <row r="182" spans="1:16" x14ac:dyDescent="0.25">
      <c r="A182" s="60">
        <v>2</v>
      </c>
      <c r="B182" s="62" t="s">
        <v>467</v>
      </c>
      <c r="C182" s="62" t="s">
        <v>485</v>
      </c>
      <c r="D182" s="86" t="s">
        <v>144</v>
      </c>
      <c r="E182" s="62" t="s">
        <v>506</v>
      </c>
      <c r="F182" s="62" t="s">
        <v>507</v>
      </c>
      <c r="G182" s="64">
        <v>0.08</v>
      </c>
      <c r="H182" s="65">
        <v>8</v>
      </c>
      <c r="I182" s="107">
        <v>10356.36</v>
      </c>
      <c r="J182" s="67">
        <v>45574</v>
      </c>
      <c r="K182" s="69"/>
      <c r="L182" s="69"/>
      <c r="M182" s="110"/>
      <c r="N182" s="130"/>
      <c r="O182" s="110"/>
      <c r="P182" s="131"/>
    </row>
    <row r="183" spans="1:16" x14ac:dyDescent="0.25">
      <c r="A183" s="60">
        <v>2</v>
      </c>
      <c r="B183" s="62" t="s">
        <v>467</v>
      </c>
      <c r="C183" s="62" t="s">
        <v>485</v>
      </c>
      <c r="D183" s="86" t="s">
        <v>144</v>
      </c>
      <c r="E183" s="62" t="s">
        <v>508</v>
      </c>
      <c r="F183" s="62" t="s">
        <v>509</v>
      </c>
      <c r="G183" s="64">
        <v>0.05</v>
      </c>
      <c r="H183" s="65">
        <v>9</v>
      </c>
      <c r="I183" s="107">
        <v>6472.73</v>
      </c>
      <c r="J183" s="67">
        <v>45574</v>
      </c>
      <c r="K183" s="69"/>
      <c r="L183" s="69"/>
      <c r="M183" s="132"/>
      <c r="N183" s="71"/>
      <c r="O183" s="70"/>
      <c r="P183" s="72"/>
    </row>
    <row r="184" spans="1:16" x14ac:dyDescent="0.25">
      <c r="A184" s="60">
        <v>2</v>
      </c>
      <c r="B184" s="62" t="s">
        <v>467</v>
      </c>
      <c r="C184" s="62" t="s">
        <v>485</v>
      </c>
      <c r="D184" s="86" t="s">
        <v>144</v>
      </c>
      <c r="E184" s="62" t="s">
        <v>510</v>
      </c>
      <c r="F184" s="62" t="s">
        <v>511</v>
      </c>
      <c r="G184" s="64">
        <v>0.05</v>
      </c>
      <c r="H184" s="65">
        <v>10</v>
      </c>
      <c r="I184" s="107">
        <v>6472.73</v>
      </c>
      <c r="J184" s="67">
        <v>45574</v>
      </c>
      <c r="K184" s="69"/>
      <c r="L184" s="69"/>
      <c r="M184" s="110"/>
      <c r="N184" s="130"/>
      <c r="O184" s="110"/>
      <c r="P184" s="131"/>
    </row>
    <row r="185" spans="1:16" x14ac:dyDescent="0.25">
      <c r="A185" s="60">
        <v>2</v>
      </c>
      <c r="B185" s="62" t="s">
        <v>467</v>
      </c>
      <c r="C185" s="62" t="s">
        <v>485</v>
      </c>
      <c r="D185" s="86" t="s">
        <v>144</v>
      </c>
      <c r="E185" s="62" t="s">
        <v>512</v>
      </c>
      <c r="F185" s="62" t="s">
        <v>513</v>
      </c>
      <c r="G185" s="64">
        <v>0.16</v>
      </c>
      <c r="H185" s="65">
        <v>10</v>
      </c>
      <c r="I185" s="107">
        <v>20712.72</v>
      </c>
      <c r="J185" s="67">
        <v>45574</v>
      </c>
      <c r="K185" s="69"/>
      <c r="L185" s="69"/>
      <c r="M185" s="132"/>
      <c r="N185" s="71"/>
      <c r="O185" s="70"/>
      <c r="P185" s="72"/>
    </row>
    <row r="186" spans="1:16" x14ac:dyDescent="0.25">
      <c r="A186" s="60">
        <v>2</v>
      </c>
      <c r="B186" s="62" t="s">
        <v>467</v>
      </c>
      <c r="C186" s="62" t="s">
        <v>485</v>
      </c>
      <c r="D186" s="86" t="s">
        <v>144</v>
      </c>
      <c r="E186" s="62" t="s">
        <v>514</v>
      </c>
      <c r="F186" s="62" t="s">
        <v>515</v>
      </c>
      <c r="G186" s="64">
        <v>0.08</v>
      </c>
      <c r="H186" s="65">
        <v>10</v>
      </c>
      <c r="I186" s="107">
        <v>10356.36</v>
      </c>
      <c r="J186" s="67">
        <v>45574</v>
      </c>
      <c r="K186" s="69"/>
      <c r="L186" s="69"/>
      <c r="M186" s="110"/>
      <c r="N186" s="130"/>
      <c r="O186" s="110"/>
      <c r="P186" s="131"/>
    </row>
    <row r="187" spans="1:16" x14ac:dyDescent="0.25">
      <c r="A187" s="60">
        <v>2</v>
      </c>
      <c r="B187" s="62" t="s">
        <v>467</v>
      </c>
      <c r="C187" s="62" t="s">
        <v>485</v>
      </c>
      <c r="D187" s="86" t="s">
        <v>144</v>
      </c>
      <c r="E187" s="62" t="s">
        <v>516</v>
      </c>
      <c r="F187" s="62" t="s">
        <v>517</v>
      </c>
      <c r="G187" s="64">
        <v>0.41</v>
      </c>
      <c r="H187" s="65">
        <v>10</v>
      </c>
      <c r="I187" s="107">
        <v>53076.35</v>
      </c>
      <c r="J187" s="67">
        <v>45574</v>
      </c>
      <c r="K187" s="69">
        <f>SUM(I172:I187)</f>
        <v>648567.11999999988</v>
      </c>
      <c r="L187" s="69"/>
      <c r="M187" s="132"/>
      <c r="N187" s="71">
        <f>SUM(I172:I187)</f>
        <v>648567.11999999988</v>
      </c>
      <c r="O187" s="70">
        <v>0</v>
      </c>
      <c r="P187" s="72"/>
    </row>
    <row r="188" spans="1:16" x14ac:dyDescent="0.25">
      <c r="A188" s="51">
        <v>2</v>
      </c>
      <c r="B188" s="52" t="s">
        <v>39</v>
      </c>
      <c r="C188" s="102"/>
      <c r="D188" s="91"/>
      <c r="E188" s="52"/>
      <c r="F188" s="52"/>
      <c r="G188" s="53"/>
      <c r="H188" s="54"/>
      <c r="I188" s="73"/>
      <c r="J188" s="56"/>
      <c r="K188" s="57"/>
      <c r="L188" s="329">
        <f>SUM(K189:K191)</f>
        <v>335000</v>
      </c>
      <c r="M188" s="330"/>
      <c r="N188" s="48"/>
      <c r="O188" s="49"/>
      <c r="P188" s="58"/>
    </row>
    <row r="189" spans="1:16" ht="15.75" customHeight="1" x14ac:dyDescent="0.25">
      <c r="A189" s="60">
        <v>2</v>
      </c>
      <c r="B189" s="62" t="s">
        <v>518</v>
      </c>
      <c r="C189" s="62" t="s">
        <v>519</v>
      </c>
      <c r="D189" s="62" t="s">
        <v>520</v>
      </c>
      <c r="E189" s="79" t="s">
        <v>521</v>
      </c>
      <c r="F189" s="79" t="s">
        <v>522</v>
      </c>
      <c r="G189" s="64">
        <v>1.9730000000000001</v>
      </c>
      <c r="H189" s="65">
        <v>9</v>
      </c>
      <c r="I189" s="83">
        <v>165000</v>
      </c>
      <c r="J189" s="67">
        <v>45580</v>
      </c>
      <c r="K189" s="69"/>
      <c r="L189" s="69"/>
      <c r="M189" s="67"/>
      <c r="N189" s="71"/>
      <c r="O189" s="70"/>
      <c r="P189" s="81"/>
    </row>
    <row r="190" spans="1:16" ht="15.75" customHeight="1" x14ac:dyDescent="0.25">
      <c r="A190" s="60">
        <v>2</v>
      </c>
      <c r="B190" s="62" t="s">
        <v>518</v>
      </c>
      <c r="C190" s="62" t="s">
        <v>519</v>
      </c>
      <c r="D190" s="62" t="s">
        <v>520</v>
      </c>
      <c r="E190" s="79" t="s">
        <v>523</v>
      </c>
      <c r="F190" s="79" t="s">
        <v>524</v>
      </c>
      <c r="G190" s="64">
        <v>1.9350000000000001</v>
      </c>
      <c r="H190" s="65">
        <v>8</v>
      </c>
      <c r="I190" s="83">
        <v>170000</v>
      </c>
      <c r="J190" s="67">
        <v>45580</v>
      </c>
      <c r="K190" s="69">
        <f>SUM(I189:I190)</f>
        <v>335000</v>
      </c>
      <c r="L190" s="69"/>
      <c r="M190" s="67"/>
      <c r="N190" s="71">
        <v>740000</v>
      </c>
      <c r="O190" s="70">
        <v>0</v>
      </c>
      <c r="P190" s="81"/>
    </row>
    <row r="191" spans="1:16" x14ac:dyDescent="0.25">
      <c r="A191" s="51">
        <v>2</v>
      </c>
      <c r="B191" s="52" t="s">
        <v>54</v>
      </c>
      <c r="C191" s="102"/>
      <c r="D191" s="91"/>
      <c r="E191" s="52"/>
      <c r="F191" s="52"/>
      <c r="G191" s="53"/>
      <c r="H191" s="54"/>
      <c r="I191" s="73"/>
      <c r="J191" s="56"/>
      <c r="K191" s="57"/>
      <c r="L191" s="329">
        <f>SUM(K192:K193)</f>
        <v>370000</v>
      </c>
      <c r="M191" s="330"/>
      <c r="N191" s="48"/>
      <c r="O191" s="49"/>
      <c r="P191" s="58"/>
    </row>
    <row r="192" spans="1:16" ht="15.75" customHeight="1" x14ac:dyDescent="0.25">
      <c r="A192" s="60">
        <v>2</v>
      </c>
      <c r="B192" s="62" t="s">
        <v>525</v>
      </c>
      <c r="C192" s="62" t="s">
        <v>526</v>
      </c>
      <c r="D192" s="62" t="s">
        <v>317</v>
      </c>
      <c r="E192" s="79" t="s">
        <v>527</v>
      </c>
      <c r="F192" s="79" t="s">
        <v>528</v>
      </c>
      <c r="G192" s="64">
        <v>3.78</v>
      </c>
      <c r="H192" s="65">
        <v>10</v>
      </c>
      <c r="I192" s="83">
        <v>275000</v>
      </c>
      <c r="J192" s="67">
        <v>45559</v>
      </c>
      <c r="K192" s="69"/>
      <c r="L192" s="69"/>
      <c r="M192" s="67"/>
      <c r="N192" s="71">
        <v>370000</v>
      </c>
      <c r="O192" s="70">
        <v>0</v>
      </c>
      <c r="P192" s="81"/>
    </row>
    <row r="193" spans="1:46" s="82" customFormat="1" ht="29.45" customHeight="1" x14ac:dyDescent="0.25">
      <c r="A193" s="60">
        <v>2</v>
      </c>
      <c r="B193" s="62" t="s">
        <v>525</v>
      </c>
      <c r="C193" s="62" t="s">
        <v>526</v>
      </c>
      <c r="D193" s="62" t="s">
        <v>317</v>
      </c>
      <c r="E193" s="79" t="s">
        <v>529</v>
      </c>
      <c r="F193" s="79" t="s">
        <v>530</v>
      </c>
      <c r="G193" s="80">
        <v>1.38</v>
      </c>
      <c r="H193" s="65">
        <v>8</v>
      </c>
      <c r="I193" s="83">
        <v>95000</v>
      </c>
      <c r="J193" s="108">
        <v>45559</v>
      </c>
      <c r="K193" s="69">
        <f>SUM(I192:I193)</f>
        <v>370000</v>
      </c>
      <c r="L193" s="333"/>
      <c r="M193" s="332"/>
      <c r="N193" s="71"/>
      <c r="O193" s="70"/>
      <c r="P193" s="81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</row>
    <row r="194" spans="1:46" ht="17.25" customHeight="1" x14ac:dyDescent="0.25">
      <c r="A194" s="51">
        <v>2</v>
      </c>
      <c r="B194" s="52" t="s">
        <v>59</v>
      </c>
      <c r="C194" s="102"/>
      <c r="D194" s="91"/>
      <c r="E194" s="52"/>
      <c r="F194" s="52"/>
      <c r="G194" s="53"/>
      <c r="H194" s="54"/>
      <c r="I194" s="73"/>
      <c r="J194" s="56"/>
      <c r="K194" s="57"/>
      <c r="L194" s="329">
        <f>SUM(K196:K197)</f>
        <v>649000</v>
      </c>
      <c r="M194" s="330"/>
      <c r="N194" s="48"/>
      <c r="O194" s="49"/>
      <c r="P194" s="58"/>
    </row>
    <row r="195" spans="1:46" s="115" customFormat="1" x14ac:dyDescent="0.25">
      <c r="A195" s="92">
        <v>2</v>
      </c>
      <c r="B195" s="86" t="s">
        <v>531</v>
      </c>
      <c r="C195" s="86" t="s">
        <v>532</v>
      </c>
      <c r="D195" s="86" t="s">
        <v>144</v>
      </c>
      <c r="E195" s="93" t="s">
        <v>533</v>
      </c>
      <c r="F195" s="93" t="s">
        <v>241</v>
      </c>
      <c r="G195" s="94">
        <v>0.26800000000000002</v>
      </c>
      <c r="H195" s="95">
        <v>0</v>
      </c>
      <c r="I195" s="96">
        <v>390000</v>
      </c>
      <c r="J195" s="98">
        <v>45576</v>
      </c>
      <c r="K195" s="101"/>
      <c r="L195" s="98"/>
      <c r="M195" s="89"/>
      <c r="N195" s="89"/>
      <c r="O195" s="89"/>
      <c r="P195" s="135" t="s">
        <v>534</v>
      </c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</row>
    <row r="196" spans="1:46" x14ac:dyDescent="0.25">
      <c r="A196" s="60">
        <v>2</v>
      </c>
      <c r="B196" s="62" t="s">
        <v>531</v>
      </c>
      <c r="C196" s="62" t="s">
        <v>532</v>
      </c>
      <c r="D196" s="62" t="s">
        <v>144</v>
      </c>
      <c r="E196" s="79" t="s">
        <v>535</v>
      </c>
      <c r="F196" s="79" t="s">
        <v>536</v>
      </c>
      <c r="G196" s="64">
        <v>0.79900000000000004</v>
      </c>
      <c r="H196" s="65">
        <v>9</v>
      </c>
      <c r="I196" s="83">
        <v>177000</v>
      </c>
      <c r="J196" s="67">
        <v>45576</v>
      </c>
      <c r="K196" s="69"/>
      <c r="L196" s="69"/>
      <c r="M196" s="67"/>
      <c r="N196" s="71"/>
      <c r="O196" s="70"/>
      <c r="P196" s="81"/>
    </row>
    <row r="197" spans="1:46" x14ac:dyDescent="0.25">
      <c r="A197" s="60">
        <v>2</v>
      </c>
      <c r="B197" s="62" t="s">
        <v>531</v>
      </c>
      <c r="C197" s="62" t="s">
        <v>532</v>
      </c>
      <c r="D197" s="62" t="s">
        <v>144</v>
      </c>
      <c r="E197" s="79" t="s">
        <v>537</v>
      </c>
      <c r="F197" s="79" t="s">
        <v>538</v>
      </c>
      <c r="G197" s="64">
        <v>0.217</v>
      </c>
      <c r="H197" s="65">
        <v>8</v>
      </c>
      <c r="I197" s="83">
        <v>82000</v>
      </c>
      <c r="J197" s="67">
        <v>45576</v>
      </c>
      <c r="K197" s="69">
        <f>SUM(I195:I197)</f>
        <v>649000</v>
      </c>
      <c r="L197" s="69"/>
      <c r="M197" s="67"/>
      <c r="N197" s="71">
        <v>649000</v>
      </c>
      <c r="O197" s="70">
        <v>0</v>
      </c>
      <c r="P197" s="81"/>
    </row>
    <row r="198" spans="1:46" x14ac:dyDescent="0.25">
      <c r="A198" s="51">
        <v>2</v>
      </c>
      <c r="B198" s="52" t="s">
        <v>62</v>
      </c>
      <c r="C198" s="102"/>
      <c r="D198" s="91"/>
      <c r="E198" s="52"/>
      <c r="F198" s="52"/>
      <c r="G198" s="53"/>
      <c r="H198" s="54"/>
      <c r="I198" s="73"/>
      <c r="J198" s="56"/>
      <c r="K198" s="57"/>
      <c r="L198" s="329">
        <f>SUM(K199:K247)</f>
        <v>1754173</v>
      </c>
      <c r="M198" s="330"/>
      <c r="N198" s="48"/>
      <c r="O198" s="49"/>
      <c r="P198" s="58"/>
    </row>
    <row r="199" spans="1:46" ht="30" x14ac:dyDescent="0.25">
      <c r="A199" s="60">
        <v>2</v>
      </c>
      <c r="B199" s="62" t="s">
        <v>539</v>
      </c>
      <c r="C199" s="62" t="s">
        <v>540</v>
      </c>
      <c r="D199" s="62" t="s">
        <v>317</v>
      </c>
      <c r="E199" s="79" t="s">
        <v>541</v>
      </c>
      <c r="F199" s="79" t="s">
        <v>542</v>
      </c>
      <c r="G199" s="64">
        <v>0.8</v>
      </c>
      <c r="H199" s="65">
        <v>10</v>
      </c>
      <c r="I199" s="83">
        <v>74270</v>
      </c>
      <c r="J199" s="67">
        <v>45559</v>
      </c>
      <c r="K199" s="69"/>
      <c r="L199" s="69"/>
      <c r="M199" s="67"/>
      <c r="N199" s="71"/>
      <c r="O199" s="70"/>
      <c r="P199" s="81"/>
    </row>
    <row r="200" spans="1:46" ht="30" x14ac:dyDescent="0.25">
      <c r="A200" s="60">
        <v>2</v>
      </c>
      <c r="B200" s="62" t="s">
        <v>539</v>
      </c>
      <c r="C200" s="62" t="s">
        <v>540</v>
      </c>
      <c r="D200" s="62" t="s">
        <v>317</v>
      </c>
      <c r="E200" s="79" t="s">
        <v>543</v>
      </c>
      <c r="F200" s="79" t="s">
        <v>544</v>
      </c>
      <c r="G200" s="64">
        <v>2</v>
      </c>
      <c r="H200" s="65">
        <v>10</v>
      </c>
      <c r="I200" s="83">
        <v>149392</v>
      </c>
      <c r="J200" s="67">
        <v>45559</v>
      </c>
      <c r="K200" s="69"/>
      <c r="L200" s="69"/>
      <c r="M200" s="67"/>
      <c r="N200" s="71"/>
      <c r="O200" s="70"/>
      <c r="P200" s="81"/>
    </row>
    <row r="201" spans="1:46" ht="30" x14ac:dyDescent="0.25">
      <c r="A201" s="60">
        <v>2</v>
      </c>
      <c r="B201" s="62" t="s">
        <v>539</v>
      </c>
      <c r="C201" s="62" t="s">
        <v>540</v>
      </c>
      <c r="D201" s="62" t="s">
        <v>317</v>
      </c>
      <c r="E201" s="79" t="s">
        <v>545</v>
      </c>
      <c r="F201" s="79" t="s">
        <v>364</v>
      </c>
      <c r="G201" s="64">
        <v>1.8</v>
      </c>
      <c r="H201" s="65">
        <v>10</v>
      </c>
      <c r="I201" s="83">
        <v>146113</v>
      </c>
      <c r="J201" s="67">
        <v>45559</v>
      </c>
      <c r="K201" s="69"/>
      <c r="L201" s="69"/>
      <c r="M201" s="67"/>
      <c r="N201" s="71"/>
      <c r="O201" s="70"/>
      <c r="P201" s="81"/>
    </row>
    <row r="202" spans="1:46" ht="30" x14ac:dyDescent="0.25">
      <c r="A202" s="60">
        <v>2</v>
      </c>
      <c r="B202" s="62" t="s">
        <v>539</v>
      </c>
      <c r="C202" s="62" t="s">
        <v>540</v>
      </c>
      <c r="D202" s="62" t="s">
        <v>317</v>
      </c>
      <c r="E202" s="79" t="s">
        <v>546</v>
      </c>
      <c r="F202" s="79" t="s">
        <v>547</v>
      </c>
      <c r="G202" s="64">
        <v>0.7</v>
      </c>
      <c r="H202" s="65">
        <v>10</v>
      </c>
      <c r="I202" s="83">
        <v>57829</v>
      </c>
      <c r="J202" s="67">
        <v>45559</v>
      </c>
      <c r="K202" s="69"/>
      <c r="L202" s="69"/>
      <c r="M202" s="67"/>
      <c r="N202" s="71"/>
      <c r="O202" s="70"/>
      <c r="P202" s="81"/>
    </row>
    <row r="203" spans="1:46" ht="30" x14ac:dyDescent="0.25">
      <c r="A203" s="60">
        <v>2</v>
      </c>
      <c r="B203" s="62" t="s">
        <v>539</v>
      </c>
      <c r="C203" s="62" t="s">
        <v>540</v>
      </c>
      <c r="D203" s="62" t="s">
        <v>317</v>
      </c>
      <c r="E203" s="79" t="s">
        <v>548</v>
      </c>
      <c r="F203" s="79" t="s">
        <v>549</v>
      </c>
      <c r="G203" s="64">
        <v>0.87</v>
      </c>
      <c r="H203" s="65">
        <v>10</v>
      </c>
      <c r="I203" s="83">
        <v>43468</v>
      </c>
      <c r="J203" s="67">
        <v>45559</v>
      </c>
      <c r="K203" s="69"/>
      <c r="L203" s="69"/>
      <c r="M203" s="67"/>
      <c r="N203" s="71"/>
      <c r="O203" s="70"/>
      <c r="P203" s="81"/>
    </row>
    <row r="204" spans="1:46" ht="30" x14ac:dyDescent="0.25">
      <c r="A204" s="60">
        <v>2</v>
      </c>
      <c r="B204" s="62" t="s">
        <v>539</v>
      </c>
      <c r="C204" s="62" t="s">
        <v>540</v>
      </c>
      <c r="D204" s="62" t="s">
        <v>317</v>
      </c>
      <c r="E204" s="79" t="s">
        <v>550</v>
      </c>
      <c r="F204" s="79" t="s">
        <v>209</v>
      </c>
      <c r="G204" s="64">
        <v>0.65</v>
      </c>
      <c r="H204" s="65">
        <v>10</v>
      </c>
      <c r="I204" s="83">
        <v>53979</v>
      </c>
      <c r="J204" s="67">
        <v>45559</v>
      </c>
      <c r="K204" s="69"/>
      <c r="L204" s="69"/>
      <c r="M204" s="67"/>
      <c r="N204" s="71"/>
      <c r="O204" s="70"/>
      <c r="P204" s="81"/>
    </row>
    <row r="205" spans="1:46" ht="30" x14ac:dyDescent="0.25">
      <c r="A205" s="60">
        <v>2</v>
      </c>
      <c r="B205" s="62" t="s">
        <v>539</v>
      </c>
      <c r="C205" s="62" t="s">
        <v>540</v>
      </c>
      <c r="D205" s="62" t="s">
        <v>317</v>
      </c>
      <c r="E205" s="79" t="s">
        <v>551</v>
      </c>
      <c r="F205" s="79" t="s">
        <v>552</v>
      </c>
      <c r="G205" s="64">
        <v>0.34</v>
      </c>
      <c r="H205" s="65">
        <v>10</v>
      </c>
      <c r="I205" s="83">
        <v>31243</v>
      </c>
      <c r="J205" s="67">
        <v>45559</v>
      </c>
      <c r="K205" s="69"/>
      <c r="L205" s="69"/>
      <c r="M205" s="67"/>
      <c r="N205" s="71"/>
      <c r="O205" s="70"/>
      <c r="P205" s="81"/>
    </row>
    <row r="206" spans="1:46" ht="30" x14ac:dyDescent="0.25">
      <c r="A206" s="60">
        <v>2</v>
      </c>
      <c r="B206" s="62" t="s">
        <v>539</v>
      </c>
      <c r="C206" s="62" t="s">
        <v>540</v>
      </c>
      <c r="D206" s="62" t="s">
        <v>317</v>
      </c>
      <c r="E206" s="79" t="s">
        <v>553</v>
      </c>
      <c r="F206" s="79" t="s">
        <v>554</v>
      </c>
      <c r="G206" s="64">
        <v>0.16</v>
      </c>
      <c r="H206" s="65">
        <v>10</v>
      </c>
      <c r="I206" s="83">
        <v>11054</v>
      </c>
      <c r="J206" s="67">
        <v>45559</v>
      </c>
      <c r="K206" s="69">
        <f>SUM(I199:I206)</f>
        <v>567348</v>
      </c>
      <c r="L206" s="69"/>
      <c r="M206" s="67"/>
      <c r="N206" s="71">
        <v>567348</v>
      </c>
      <c r="O206" s="70">
        <v>0</v>
      </c>
      <c r="P206" s="81"/>
    </row>
    <row r="207" spans="1:46" ht="30" x14ac:dyDescent="0.25">
      <c r="A207" s="60">
        <v>2</v>
      </c>
      <c r="B207" s="62" t="s">
        <v>539</v>
      </c>
      <c r="C207" s="62" t="s">
        <v>555</v>
      </c>
      <c r="D207" s="62" t="s">
        <v>144</v>
      </c>
      <c r="E207" s="62" t="s">
        <v>556</v>
      </c>
      <c r="F207" s="62" t="s">
        <v>557</v>
      </c>
      <c r="G207" s="64">
        <v>0.246</v>
      </c>
      <c r="H207" s="65">
        <v>10</v>
      </c>
      <c r="I207" s="83">
        <v>30000</v>
      </c>
      <c r="J207" s="67">
        <v>45575</v>
      </c>
      <c r="K207" s="69"/>
      <c r="L207" s="69"/>
      <c r="M207" s="69"/>
      <c r="N207" s="71"/>
      <c r="O207" s="70"/>
      <c r="P207" s="81"/>
    </row>
    <row r="208" spans="1:46" x14ac:dyDescent="0.25">
      <c r="A208" s="60">
        <v>2</v>
      </c>
      <c r="B208" s="62" t="s">
        <v>539</v>
      </c>
      <c r="C208" s="62" t="s">
        <v>555</v>
      </c>
      <c r="D208" s="62" t="s">
        <v>144</v>
      </c>
      <c r="E208" s="62" t="s">
        <v>558</v>
      </c>
      <c r="F208" s="62" t="s">
        <v>559</v>
      </c>
      <c r="G208" s="64">
        <v>7.5999999999999998E-2</v>
      </c>
      <c r="H208" s="65">
        <v>10</v>
      </c>
      <c r="I208" s="83">
        <v>9000</v>
      </c>
      <c r="J208" s="67">
        <v>45575</v>
      </c>
      <c r="K208" s="69"/>
      <c r="L208" s="69"/>
      <c r="M208" s="69"/>
      <c r="N208" s="71"/>
      <c r="O208" s="70"/>
      <c r="P208" s="81"/>
    </row>
    <row r="209" spans="1:46" x14ac:dyDescent="0.25">
      <c r="A209" s="60">
        <v>2</v>
      </c>
      <c r="B209" s="62" t="s">
        <v>539</v>
      </c>
      <c r="C209" s="62" t="s">
        <v>555</v>
      </c>
      <c r="D209" s="62" t="s">
        <v>144</v>
      </c>
      <c r="E209" s="62" t="s">
        <v>560</v>
      </c>
      <c r="F209" s="62" t="s">
        <v>561</v>
      </c>
      <c r="G209" s="64">
        <v>0.3</v>
      </c>
      <c r="H209" s="65">
        <v>9</v>
      </c>
      <c r="I209" s="83">
        <v>30000</v>
      </c>
      <c r="J209" s="67">
        <v>45575</v>
      </c>
      <c r="K209" s="69"/>
      <c r="L209" s="69"/>
      <c r="M209" s="69"/>
      <c r="N209" s="71"/>
      <c r="O209" s="70"/>
      <c r="P209" s="81"/>
    </row>
    <row r="210" spans="1:46" x14ac:dyDescent="0.25">
      <c r="A210" s="60">
        <v>2</v>
      </c>
      <c r="B210" s="62" t="s">
        <v>539</v>
      </c>
      <c r="C210" s="62" t="s">
        <v>555</v>
      </c>
      <c r="D210" s="62" t="s">
        <v>144</v>
      </c>
      <c r="E210" s="62" t="s">
        <v>562</v>
      </c>
      <c r="F210" s="62" t="s">
        <v>563</v>
      </c>
      <c r="G210" s="64">
        <v>0.625</v>
      </c>
      <c r="H210" s="65">
        <v>9</v>
      </c>
      <c r="I210" s="83">
        <v>60000</v>
      </c>
      <c r="J210" s="67">
        <v>45575</v>
      </c>
      <c r="K210" s="69"/>
      <c r="L210" s="69"/>
      <c r="M210" s="69"/>
      <c r="N210" s="71"/>
      <c r="O210" s="70"/>
      <c r="P210" s="81"/>
    </row>
    <row r="211" spans="1:46" x14ac:dyDescent="0.25">
      <c r="A211" s="60">
        <v>2</v>
      </c>
      <c r="B211" s="62" t="s">
        <v>539</v>
      </c>
      <c r="C211" s="62" t="s">
        <v>555</v>
      </c>
      <c r="D211" s="62" t="s">
        <v>144</v>
      </c>
      <c r="E211" s="62" t="s">
        <v>564</v>
      </c>
      <c r="F211" s="62" t="s">
        <v>457</v>
      </c>
      <c r="G211" s="64">
        <v>7.5999999999999998E-2</v>
      </c>
      <c r="H211" s="65">
        <v>9</v>
      </c>
      <c r="I211" s="83">
        <v>6000</v>
      </c>
      <c r="J211" s="67">
        <v>45575</v>
      </c>
      <c r="K211" s="69"/>
      <c r="L211" s="69"/>
      <c r="M211" s="69"/>
      <c r="N211" s="71"/>
      <c r="O211" s="70"/>
      <c r="P211" s="81"/>
    </row>
    <row r="212" spans="1:46" s="115" customFormat="1" x14ac:dyDescent="0.25">
      <c r="A212" s="92">
        <v>2</v>
      </c>
      <c r="B212" s="86" t="s">
        <v>539</v>
      </c>
      <c r="C212" s="86" t="s">
        <v>555</v>
      </c>
      <c r="D212" s="86" t="s">
        <v>144</v>
      </c>
      <c r="E212" s="86" t="s">
        <v>565</v>
      </c>
      <c r="F212" s="86" t="s">
        <v>566</v>
      </c>
      <c r="G212" s="94">
        <v>4.7E-2</v>
      </c>
      <c r="H212" s="95">
        <v>0</v>
      </c>
      <c r="I212" s="96">
        <v>12000</v>
      </c>
      <c r="J212" s="98">
        <v>45575</v>
      </c>
      <c r="K212" s="101"/>
      <c r="L212" s="101"/>
      <c r="M212" s="89"/>
      <c r="N212" s="89"/>
      <c r="O212" s="89"/>
      <c r="P212" s="135" t="s">
        <v>534</v>
      </c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  <c r="AB212" s="114"/>
      <c r="AC212" s="114"/>
      <c r="AD212" s="114"/>
      <c r="AE212" s="114"/>
      <c r="AF212" s="114"/>
      <c r="AG212" s="114"/>
      <c r="AH212" s="114"/>
      <c r="AI212" s="114"/>
      <c r="AJ212" s="114"/>
      <c r="AK212" s="114"/>
      <c r="AL212" s="114"/>
      <c r="AM212" s="114"/>
      <c r="AN212" s="114"/>
      <c r="AO212" s="114"/>
      <c r="AP212" s="114"/>
      <c r="AQ212" s="114"/>
      <c r="AR212" s="114"/>
      <c r="AS212" s="114"/>
      <c r="AT212" s="114"/>
    </row>
    <row r="213" spans="1:46" x14ac:dyDescent="0.25">
      <c r="A213" s="60">
        <v>2</v>
      </c>
      <c r="B213" s="62" t="s">
        <v>539</v>
      </c>
      <c r="C213" s="62" t="s">
        <v>555</v>
      </c>
      <c r="D213" s="62" t="s">
        <v>144</v>
      </c>
      <c r="E213" s="62" t="s">
        <v>567</v>
      </c>
      <c r="F213" s="62" t="s">
        <v>568</v>
      </c>
      <c r="G213" s="64">
        <v>0.625</v>
      </c>
      <c r="H213" s="65">
        <v>8</v>
      </c>
      <c r="I213" s="83">
        <v>75000</v>
      </c>
      <c r="J213" s="67">
        <v>45575</v>
      </c>
      <c r="K213" s="69"/>
      <c r="L213" s="69"/>
      <c r="M213" s="69"/>
      <c r="N213" s="71"/>
      <c r="O213" s="70"/>
      <c r="P213" s="136"/>
    </row>
    <row r="214" spans="1:46" x14ac:dyDescent="0.25">
      <c r="A214" s="60">
        <v>2</v>
      </c>
      <c r="B214" s="62" t="s">
        <v>539</v>
      </c>
      <c r="C214" s="62" t="s">
        <v>555</v>
      </c>
      <c r="D214" s="62" t="s">
        <v>144</v>
      </c>
      <c r="E214" s="62" t="s">
        <v>569</v>
      </c>
      <c r="F214" s="62" t="s">
        <v>570</v>
      </c>
      <c r="G214" s="64">
        <v>0.2</v>
      </c>
      <c r="H214" s="65">
        <v>9</v>
      </c>
      <c r="I214" s="83">
        <v>21000</v>
      </c>
      <c r="J214" s="67">
        <v>45575</v>
      </c>
      <c r="K214" s="69"/>
      <c r="L214" s="69"/>
      <c r="M214" s="69"/>
      <c r="N214" s="71"/>
      <c r="O214" s="70"/>
      <c r="P214" s="136"/>
    </row>
    <row r="215" spans="1:46" x14ac:dyDescent="0.25">
      <c r="A215" s="60">
        <v>2</v>
      </c>
      <c r="B215" s="62" t="s">
        <v>539</v>
      </c>
      <c r="C215" s="62" t="s">
        <v>555</v>
      </c>
      <c r="D215" s="62" t="s">
        <v>144</v>
      </c>
      <c r="E215" s="62" t="s">
        <v>571</v>
      </c>
      <c r="F215" s="62" t="s">
        <v>572</v>
      </c>
      <c r="G215" s="64">
        <v>7.5999999999999998E-2</v>
      </c>
      <c r="H215" s="65">
        <v>8</v>
      </c>
      <c r="I215" s="83">
        <v>9000</v>
      </c>
      <c r="J215" s="67">
        <v>45575</v>
      </c>
      <c r="K215" s="69"/>
      <c r="L215" s="69"/>
      <c r="M215" s="69"/>
      <c r="N215" s="71"/>
      <c r="O215" s="70"/>
      <c r="P215" s="136"/>
    </row>
    <row r="216" spans="1:46" s="115" customFormat="1" x14ac:dyDescent="0.25">
      <c r="A216" s="92">
        <v>2</v>
      </c>
      <c r="B216" s="86" t="s">
        <v>539</v>
      </c>
      <c r="C216" s="86" t="s">
        <v>555</v>
      </c>
      <c r="D216" s="86" t="s">
        <v>144</v>
      </c>
      <c r="E216" s="86" t="s">
        <v>573</v>
      </c>
      <c r="F216" s="86" t="s">
        <v>574</v>
      </c>
      <c r="G216" s="94">
        <v>0.13</v>
      </c>
      <c r="H216" s="95">
        <v>0</v>
      </c>
      <c r="I216" s="96">
        <v>18000</v>
      </c>
      <c r="J216" s="98">
        <v>45575</v>
      </c>
      <c r="K216" s="101"/>
      <c r="L216" s="101"/>
      <c r="M216" s="89"/>
      <c r="N216" s="89"/>
      <c r="O216" s="89"/>
      <c r="P216" s="135" t="s">
        <v>534</v>
      </c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  <c r="AH216" s="114"/>
      <c r="AI216" s="114"/>
      <c r="AJ216" s="114"/>
      <c r="AK216" s="114"/>
      <c r="AL216" s="114"/>
      <c r="AM216" s="114"/>
      <c r="AN216" s="114"/>
      <c r="AO216" s="114"/>
      <c r="AP216" s="114"/>
      <c r="AQ216" s="114"/>
      <c r="AR216" s="114"/>
      <c r="AS216" s="114"/>
      <c r="AT216" s="114"/>
    </row>
    <row r="217" spans="1:46" x14ac:dyDescent="0.25">
      <c r="A217" s="60">
        <v>2</v>
      </c>
      <c r="B217" s="62" t="s">
        <v>539</v>
      </c>
      <c r="C217" s="62" t="s">
        <v>555</v>
      </c>
      <c r="D217" s="62" t="s">
        <v>144</v>
      </c>
      <c r="E217" s="62" t="s">
        <v>575</v>
      </c>
      <c r="F217" s="62" t="s">
        <v>576</v>
      </c>
      <c r="G217" s="64">
        <v>0.16</v>
      </c>
      <c r="H217" s="65">
        <v>9</v>
      </c>
      <c r="I217" s="83">
        <v>21000</v>
      </c>
      <c r="J217" s="67">
        <v>45575</v>
      </c>
      <c r="K217" s="69"/>
      <c r="L217" s="69"/>
      <c r="M217" s="69"/>
      <c r="N217" s="71"/>
      <c r="O217" s="70"/>
      <c r="P217" s="81"/>
    </row>
    <row r="218" spans="1:46" x14ac:dyDescent="0.25">
      <c r="A218" s="60">
        <v>2</v>
      </c>
      <c r="B218" s="62" t="s">
        <v>539</v>
      </c>
      <c r="C218" s="62" t="s">
        <v>555</v>
      </c>
      <c r="D218" s="62" t="s">
        <v>144</v>
      </c>
      <c r="E218" s="62" t="s">
        <v>577</v>
      </c>
      <c r="F218" s="62" t="s">
        <v>578</v>
      </c>
      <c r="G218" s="64">
        <v>0.19</v>
      </c>
      <c r="H218" s="65">
        <v>8</v>
      </c>
      <c r="I218" s="83">
        <v>24000</v>
      </c>
      <c r="J218" s="67">
        <v>45575</v>
      </c>
      <c r="K218" s="69"/>
      <c r="L218" s="69"/>
      <c r="M218" s="69"/>
      <c r="N218" s="71"/>
      <c r="O218" s="70"/>
      <c r="P218" s="81"/>
    </row>
    <row r="219" spans="1:46" x14ac:dyDescent="0.25">
      <c r="A219" s="60">
        <v>2</v>
      </c>
      <c r="B219" s="62" t="s">
        <v>539</v>
      </c>
      <c r="C219" s="62" t="s">
        <v>555</v>
      </c>
      <c r="D219" s="62" t="s">
        <v>144</v>
      </c>
      <c r="E219" s="62" t="s">
        <v>579</v>
      </c>
      <c r="F219" s="62" t="s">
        <v>464</v>
      </c>
      <c r="G219" s="64">
        <v>0.1</v>
      </c>
      <c r="H219" s="65">
        <v>8</v>
      </c>
      <c r="I219" s="83">
        <v>12000</v>
      </c>
      <c r="J219" s="67">
        <v>45575</v>
      </c>
      <c r="K219" s="69"/>
      <c r="L219" s="69"/>
      <c r="M219" s="69"/>
      <c r="N219" s="71"/>
      <c r="O219" s="70"/>
      <c r="P219" s="81"/>
    </row>
    <row r="220" spans="1:46" x14ac:dyDescent="0.25">
      <c r="A220" s="60">
        <v>2</v>
      </c>
      <c r="B220" s="62" t="s">
        <v>539</v>
      </c>
      <c r="C220" s="62" t="s">
        <v>555</v>
      </c>
      <c r="D220" s="62" t="s">
        <v>144</v>
      </c>
      <c r="E220" s="62" t="s">
        <v>580</v>
      </c>
      <c r="F220" s="62" t="s">
        <v>581</v>
      </c>
      <c r="G220" s="64">
        <v>0.05</v>
      </c>
      <c r="H220" s="65">
        <v>9</v>
      </c>
      <c r="I220" s="83">
        <v>6000</v>
      </c>
      <c r="J220" s="67">
        <v>45575</v>
      </c>
      <c r="K220" s="69"/>
      <c r="L220" s="69"/>
      <c r="M220" s="69"/>
      <c r="N220" s="71"/>
      <c r="O220" s="70"/>
      <c r="P220" s="81"/>
    </row>
    <row r="221" spans="1:46" x14ac:dyDescent="0.25">
      <c r="A221" s="60">
        <v>2</v>
      </c>
      <c r="B221" s="62" t="s">
        <v>539</v>
      </c>
      <c r="C221" s="62" t="s">
        <v>555</v>
      </c>
      <c r="D221" s="62" t="s">
        <v>144</v>
      </c>
      <c r="E221" s="62" t="s">
        <v>582</v>
      </c>
      <c r="F221" s="62" t="s">
        <v>583</v>
      </c>
      <c r="G221" s="64">
        <v>0.22</v>
      </c>
      <c r="H221" s="65">
        <v>8</v>
      </c>
      <c r="I221" s="83">
        <v>27000</v>
      </c>
      <c r="J221" s="67">
        <v>45575</v>
      </c>
      <c r="K221" s="69"/>
      <c r="L221" s="69"/>
      <c r="M221" s="69"/>
      <c r="N221" s="71"/>
      <c r="O221" s="70"/>
      <c r="P221" s="81"/>
    </row>
    <row r="222" spans="1:46" x14ac:dyDescent="0.25">
      <c r="A222" s="60">
        <v>2</v>
      </c>
      <c r="B222" s="62" t="s">
        <v>539</v>
      </c>
      <c r="C222" s="62" t="s">
        <v>555</v>
      </c>
      <c r="D222" s="62" t="s">
        <v>144</v>
      </c>
      <c r="E222" s="62" t="s">
        <v>584</v>
      </c>
      <c r="F222" s="62" t="s">
        <v>585</v>
      </c>
      <c r="G222" s="64">
        <v>7.5999999999999998E-2</v>
      </c>
      <c r="H222" s="65">
        <v>9</v>
      </c>
      <c r="I222" s="83">
        <v>9000</v>
      </c>
      <c r="J222" s="67">
        <v>45575</v>
      </c>
      <c r="K222" s="69"/>
      <c r="L222" s="69"/>
      <c r="M222" s="69"/>
      <c r="N222" s="71"/>
      <c r="O222" s="70"/>
      <c r="P222" s="81"/>
    </row>
    <row r="223" spans="1:46" x14ac:dyDescent="0.25">
      <c r="A223" s="60">
        <v>2</v>
      </c>
      <c r="B223" s="62" t="s">
        <v>539</v>
      </c>
      <c r="C223" s="62" t="s">
        <v>555</v>
      </c>
      <c r="D223" s="62" t="s">
        <v>144</v>
      </c>
      <c r="E223" s="62" t="s">
        <v>586</v>
      </c>
      <c r="F223" s="62" t="s">
        <v>583</v>
      </c>
      <c r="G223" s="64">
        <v>0.11</v>
      </c>
      <c r="H223" s="65">
        <v>8</v>
      </c>
      <c r="I223" s="83">
        <v>12000</v>
      </c>
      <c r="J223" s="67">
        <v>45575</v>
      </c>
      <c r="K223" s="69"/>
      <c r="L223" s="69"/>
      <c r="M223" s="69"/>
      <c r="N223" s="71"/>
      <c r="O223" s="70"/>
      <c r="P223" s="81"/>
    </row>
    <row r="224" spans="1:46" x14ac:dyDescent="0.25">
      <c r="A224" s="60">
        <v>2</v>
      </c>
      <c r="B224" s="62" t="s">
        <v>539</v>
      </c>
      <c r="C224" s="62" t="s">
        <v>555</v>
      </c>
      <c r="D224" s="62" t="s">
        <v>144</v>
      </c>
      <c r="E224" s="62" t="s">
        <v>587</v>
      </c>
      <c r="F224" s="62" t="s">
        <v>588</v>
      </c>
      <c r="G224" s="64">
        <v>0.15</v>
      </c>
      <c r="H224" s="65">
        <v>8</v>
      </c>
      <c r="I224" s="83">
        <v>18000</v>
      </c>
      <c r="J224" s="67">
        <v>45575</v>
      </c>
      <c r="K224" s="69"/>
      <c r="L224" s="69"/>
      <c r="M224" s="69"/>
      <c r="N224" s="71"/>
      <c r="O224" s="70"/>
      <c r="P224" s="81"/>
    </row>
    <row r="225" spans="1:46" x14ac:dyDescent="0.25">
      <c r="A225" s="60">
        <v>2</v>
      </c>
      <c r="B225" s="62" t="s">
        <v>539</v>
      </c>
      <c r="C225" s="62" t="s">
        <v>555</v>
      </c>
      <c r="D225" s="62" t="s">
        <v>144</v>
      </c>
      <c r="E225" s="62" t="s">
        <v>589</v>
      </c>
      <c r="F225" s="62" t="s">
        <v>590</v>
      </c>
      <c r="G225" s="64">
        <v>7.5999999999999998E-2</v>
      </c>
      <c r="H225" s="65">
        <v>8</v>
      </c>
      <c r="I225" s="83">
        <v>9000</v>
      </c>
      <c r="J225" s="67">
        <v>45575</v>
      </c>
      <c r="K225" s="69"/>
      <c r="L225" s="69"/>
      <c r="M225" s="69"/>
      <c r="N225" s="71"/>
      <c r="O225" s="70"/>
      <c r="P225" s="81"/>
    </row>
    <row r="226" spans="1:46" x14ac:dyDescent="0.25">
      <c r="A226" s="60">
        <v>2</v>
      </c>
      <c r="B226" s="62" t="s">
        <v>539</v>
      </c>
      <c r="C226" s="62" t="s">
        <v>555</v>
      </c>
      <c r="D226" s="62" t="s">
        <v>144</v>
      </c>
      <c r="E226" s="62" t="s">
        <v>591</v>
      </c>
      <c r="F226" s="62" t="s">
        <v>592</v>
      </c>
      <c r="G226" s="64">
        <v>7.5999999999999998E-2</v>
      </c>
      <c r="H226" s="65">
        <v>8</v>
      </c>
      <c r="I226" s="83">
        <v>9000</v>
      </c>
      <c r="J226" s="67">
        <v>45575</v>
      </c>
      <c r="K226" s="69"/>
      <c r="L226" s="69"/>
      <c r="M226" s="69"/>
      <c r="N226" s="71"/>
      <c r="O226" s="70"/>
      <c r="P226" s="81"/>
    </row>
    <row r="227" spans="1:46" x14ac:dyDescent="0.25">
      <c r="A227" s="60">
        <v>2</v>
      </c>
      <c r="B227" s="62" t="s">
        <v>539</v>
      </c>
      <c r="C227" s="62" t="s">
        <v>555</v>
      </c>
      <c r="D227" s="62" t="s">
        <v>144</v>
      </c>
      <c r="E227" s="62" t="s">
        <v>593</v>
      </c>
      <c r="F227" s="62" t="s">
        <v>594</v>
      </c>
      <c r="G227" s="64">
        <v>0.11</v>
      </c>
      <c r="H227" s="65">
        <v>9</v>
      </c>
      <c r="I227" s="83">
        <v>12000</v>
      </c>
      <c r="J227" s="67">
        <v>45575</v>
      </c>
      <c r="K227" s="69"/>
      <c r="L227" s="69"/>
      <c r="M227" s="69"/>
      <c r="N227" s="71"/>
      <c r="O227" s="70"/>
      <c r="P227" s="81"/>
    </row>
    <row r="228" spans="1:46" x14ac:dyDescent="0.25">
      <c r="A228" s="60">
        <v>2</v>
      </c>
      <c r="B228" s="62" t="s">
        <v>539</v>
      </c>
      <c r="C228" s="62" t="s">
        <v>555</v>
      </c>
      <c r="D228" s="62" t="s">
        <v>144</v>
      </c>
      <c r="E228" s="62" t="s">
        <v>595</v>
      </c>
      <c r="F228" s="62" t="s">
        <v>596</v>
      </c>
      <c r="G228" s="64">
        <v>7.0000000000000007E-2</v>
      </c>
      <c r="H228" s="65">
        <v>8</v>
      </c>
      <c r="I228" s="83">
        <v>9000</v>
      </c>
      <c r="J228" s="67">
        <v>45575</v>
      </c>
      <c r="K228" s="69"/>
      <c r="L228" s="69"/>
      <c r="M228" s="69"/>
      <c r="N228" s="71"/>
      <c r="O228" s="70"/>
      <c r="P228" s="81"/>
    </row>
    <row r="229" spans="1:46" x14ac:dyDescent="0.25">
      <c r="A229" s="60">
        <v>2</v>
      </c>
      <c r="B229" s="62" t="s">
        <v>539</v>
      </c>
      <c r="C229" s="62" t="s">
        <v>555</v>
      </c>
      <c r="D229" s="62" t="s">
        <v>144</v>
      </c>
      <c r="E229" s="62" t="s">
        <v>597</v>
      </c>
      <c r="F229" s="62" t="s">
        <v>457</v>
      </c>
      <c r="G229" s="64">
        <v>0.05</v>
      </c>
      <c r="H229" s="65">
        <v>8</v>
      </c>
      <c r="I229" s="83">
        <v>6000</v>
      </c>
      <c r="J229" s="67">
        <v>45575</v>
      </c>
      <c r="K229" s="69"/>
      <c r="L229" s="69"/>
      <c r="M229" s="69"/>
      <c r="N229" s="71"/>
      <c r="O229" s="70"/>
      <c r="P229" s="81"/>
    </row>
    <row r="230" spans="1:46" x14ac:dyDescent="0.25">
      <c r="A230" s="60">
        <v>2</v>
      </c>
      <c r="B230" s="62" t="s">
        <v>539</v>
      </c>
      <c r="C230" s="62" t="s">
        <v>555</v>
      </c>
      <c r="D230" s="62" t="s">
        <v>144</v>
      </c>
      <c r="E230" s="62" t="s">
        <v>598</v>
      </c>
      <c r="F230" s="62" t="s">
        <v>599</v>
      </c>
      <c r="G230" s="64">
        <v>0.19</v>
      </c>
      <c r="H230" s="65">
        <v>8</v>
      </c>
      <c r="I230" s="83">
        <v>33000</v>
      </c>
      <c r="J230" s="67">
        <v>45575</v>
      </c>
      <c r="K230" s="69"/>
      <c r="L230" s="69"/>
      <c r="M230" s="69"/>
      <c r="N230" s="71"/>
      <c r="O230" s="70"/>
      <c r="P230" s="81"/>
    </row>
    <row r="231" spans="1:46" s="115" customFormat="1" x14ac:dyDescent="0.25">
      <c r="A231" s="92">
        <v>2</v>
      </c>
      <c r="B231" s="86" t="s">
        <v>539</v>
      </c>
      <c r="C231" s="86" t="s">
        <v>555</v>
      </c>
      <c r="D231" s="86" t="s">
        <v>144</v>
      </c>
      <c r="E231" s="86" t="s">
        <v>600</v>
      </c>
      <c r="F231" s="86" t="s">
        <v>601</v>
      </c>
      <c r="G231" s="94">
        <v>0.28000000000000003</v>
      </c>
      <c r="H231" s="95">
        <v>0</v>
      </c>
      <c r="I231" s="96">
        <v>27000</v>
      </c>
      <c r="J231" s="98">
        <v>45575</v>
      </c>
      <c r="K231" s="101"/>
      <c r="L231" s="101"/>
      <c r="M231" s="89"/>
      <c r="N231" s="89"/>
      <c r="O231" s="89"/>
      <c r="P231" s="135" t="s">
        <v>534</v>
      </c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  <c r="AB231" s="114"/>
      <c r="AC231" s="114"/>
      <c r="AD231" s="114"/>
      <c r="AE231" s="114"/>
      <c r="AF231" s="114"/>
      <c r="AG231" s="114"/>
      <c r="AH231" s="114"/>
      <c r="AI231" s="114"/>
      <c r="AJ231" s="114"/>
      <c r="AK231" s="114"/>
      <c r="AL231" s="114"/>
      <c r="AM231" s="114"/>
      <c r="AN231" s="114"/>
      <c r="AO231" s="114"/>
      <c r="AP231" s="114"/>
      <c r="AQ231" s="114"/>
      <c r="AR231" s="114"/>
      <c r="AS231" s="114"/>
      <c r="AT231" s="114"/>
    </row>
    <row r="232" spans="1:46" x14ac:dyDescent="0.25">
      <c r="A232" s="60">
        <v>2</v>
      </c>
      <c r="B232" s="62" t="s">
        <v>539</v>
      </c>
      <c r="C232" s="62" t="s">
        <v>555</v>
      </c>
      <c r="D232" s="62" t="s">
        <v>144</v>
      </c>
      <c r="E232" s="62" t="s">
        <v>602</v>
      </c>
      <c r="F232" s="62" t="s">
        <v>603</v>
      </c>
      <c r="G232" s="64">
        <v>7.5999999999999998E-2</v>
      </c>
      <c r="H232" s="65">
        <v>8</v>
      </c>
      <c r="I232" s="83">
        <v>9000</v>
      </c>
      <c r="J232" s="67">
        <v>45575</v>
      </c>
      <c r="K232" s="69"/>
      <c r="L232" s="69"/>
      <c r="M232" s="69"/>
      <c r="N232" s="71"/>
      <c r="O232" s="70"/>
      <c r="P232" s="81"/>
    </row>
    <row r="233" spans="1:46" x14ac:dyDescent="0.25">
      <c r="A233" s="60">
        <v>2</v>
      </c>
      <c r="B233" s="62" t="s">
        <v>539</v>
      </c>
      <c r="C233" s="62" t="s">
        <v>555</v>
      </c>
      <c r="D233" s="62" t="s">
        <v>144</v>
      </c>
      <c r="E233" s="62" t="s">
        <v>604</v>
      </c>
      <c r="F233" s="62" t="s">
        <v>605</v>
      </c>
      <c r="G233" s="64">
        <v>0.24</v>
      </c>
      <c r="H233" s="65">
        <v>8</v>
      </c>
      <c r="I233" s="83">
        <v>24000</v>
      </c>
      <c r="J233" s="67">
        <v>45575</v>
      </c>
      <c r="K233" s="69">
        <f>SUM(I207:I233)</f>
        <v>537000</v>
      </c>
      <c r="L233" s="69"/>
      <c r="M233" s="69"/>
      <c r="N233" s="71">
        <v>537000</v>
      </c>
      <c r="O233" s="70">
        <v>0</v>
      </c>
      <c r="P233" s="81"/>
    </row>
    <row r="234" spans="1:46" x14ac:dyDescent="0.25">
      <c r="A234" s="60">
        <v>2</v>
      </c>
      <c r="B234" s="62" t="s">
        <v>539</v>
      </c>
      <c r="C234" s="62" t="s">
        <v>606</v>
      </c>
      <c r="D234" s="62" t="s">
        <v>359</v>
      </c>
      <c r="E234" s="62" t="s">
        <v>607</v>
      </c>
      <c r="F234" s="62" t="s">
        <v>608</v>
      </c>
      <c r="G234" s="64">
        <v>0.4</v>
      </c>
      <c r="H234" s="65">
        <v>10</v>
      </c>
      <c r="I234" s="83">
        <v>105000</v>
      </c>
      <c r="J234" s="67">
        <v>45560</v>
      </c>
      <c r="K234" s="69"/>
      <c r="L234" s="69"/>
      <c r="M234" s="69"/>
      <c r="N234" s="71"/>
      <c r="O234" s="70"/>
      <c r="P234" s="81"/>
    </row>
    <row r="235" spans="1:46" x14ac:dyDescent="0.25">
      <c r="A235" s="60">
        <v>2</v>
      </c>
      <c r="B235" s="62" t="s">
        <v>539</v>
      </c>
      <c r="C235" s="62" t="s">
        <v>606</v>
      </c>
      <c r="D235" s="62" t="s">
        <v>359</v>
      </c>
      <c r="E235" s="62" t="s">
        <v>609</v>
      </c>
      <c r="F235" s="62" t="s">
        <v>610</v>
      </c>
      <c r="G235" s="64">
        <v>0.38</v>
      </c>
      <c r="H235" s="65">
        <v>10</v>
      </c>
      <c r="I235" s="83">
        <v>89100</v>
      </c>
      <c r="J235" s="67">
        <v>45560</v>
      </c>
      <c r="K235" s="69"/>
      <c r="L235" s="69"/>
      <c r="M235" s="69"/>
      <c r="N235" s="71"/>
      <c r="O235" s="70"/>
      <c r="P235" s="81"/>
    </row>
    <row r="236" spans="1:46" x14ac:dyDescent="0.25">
      <c r="A236" s="60">
        <v>2</v>
      </c>
      <c r="B236" s="62" t="s">
        <v>539</v>
      </c>
      <c r="C236" s="62" t="s">
        <v>606</v>
      </c>
      <c r="D236" s="62" t="s">
        <v>359</v>
      </c>
      <c r="E236" s="62" t="s">
        <v>611</v>
      </c>
      <c r="F236" s="62" t="s">
        <v>612</v>
      </c>
      <c r="G236" s="64">
        <v>0.4</v>
      </c>
      <c r="H236" s="65">
        <v>10</v>
      </c>
      <c r="I236" s="83">
        <v>105000</v>
      </c>
      <c r="J236" s="67">
        <v>45560</v>
      </c>
      <c r="K236" s="69"/>
      <c r="L236" s="69"/>
      <c r="M236" s="69"/>
      <c r="N236" s="71"/>
      <c r="O236" s="70"/>
      <c r="P236" s="81"/>
    </row>
    <row r="237" spans="1:46" ht="13.5" customHeight="1" x14ac:dyDescent="0.25">
      <c r="A237" s="60">
        <v>2</v>
      </c>
      <c r="B237" s="62" t="s">
        <v>539</v>
      </c>
      <c r="C237" s="62" t="s">
        <v>606</v>
      </c>
      <c r="D237" s="62" t="s">
        <v>359</v>
      </c>
      <c r="E237" s="62" t="s">
        <v>613</v>
      </c>
      <c r="F237" s="62" t="s">
        <v>614</v>
      </c>
      <c r="G237" s="64">
        <v>0.2</v>
      </c>
      <c r="H237" s="65">
        <v>10</v>
      </c>
      <c r="I237" s="83">
        <v>52500</v>
      </c>
      <c r="J237" s="67">
        <v>45560</v>
      </c>
      <c r="K237" s="69">
        <f>SUM(I234:I237)</f>
        <v>351600</v>
      </c>
      <c r="L237" s="69"/>
      <c r="M237" s="69"/>
      <c r="N237" s="71">
        <v>351600</v>
      </c>
      <c r="O237" s="70">
        <v>0</v>
      </c>
      <c r="P237" s="81"/>
    </row>
    <row r="238" spans="1:46" x14ac:dyDescent="0.25">
      <c r="A238" s="60">
        <v>2</v>
      </c>
      <c r="B238" s="62" t="s">
        <v>539</v>
      </c>
      <c r="C238" s="62" t="s">
        <v>615</v>
      </c>
      <c r="D238" s="62" t="s">
        <v>359</v>
      </c>
      <c r="E238" s="62" t="s">
        <v>616</v>
      </c>
      <c r="F238" s="62" t="s">
        <v>617</v>
      </c>
      <c r="G238" s="64">
        <v>0.28499999999999998</v>
      </c>
      <c r="H238" s="65">
        <v>9</v>
      </c>
      <c r="I238" s="83">
        <v>57600</v>
      </c>
      <c r="J238" s="67">
        <v>45575</v>
      </c>
      <c r="K238" s="69">
        <f>SUM(I238)</f>
        <v>57600</v>
      </c>
      <c r="L238" s="69"/>
      <c r="M238" s="69"/>
      <c r="N238" s="71">
        <v>57600</v>
      </c>
      <c r="O238" s="70">
        <v>0</v>
      </c>
      <c r="P238" s="81"/>
    </row>
    <row r="239" spans="1:46" x14ac:dyDescent="0.25">
      <c r="A239" s="60">
        <v>2</v>
      </c>
      <c r="B239" s="62" t="s">
        <v>539</v>
      </c>
      <c r="C239" s="62" t="s">
        <v>618</v>
      </c>
      <c r="D239" s="62" t="s">
        <v>359</v>
      </c>
      <c r="E239" s="62" t="s">
        <v>619</v>
      </c>
      <c r="F239" s="62" t="s">
        <v>620</v>
      </c>
      <c r="G239" s="64">
        <v>0.25</v>
      </c>
      <c r="H239" s="65">
        <v>10</v>
      </c>
      <c r="I239" s="83">
        <v>31250</v>
      </c>
      <c r="J239" s="67">
        <v>45580</v>
      </c>
      <c r="K239" s="69"/>
      <c r="L239" s="69"/>
      <c r="M239" s="69"/>
      <c r="N239" s="71"/>
      <c r="O239" s="70"/>
      <c r="P239" s="81"/>
    </row>
    <row r="240" spans="1:46" x14ac:dyDescent="0.25">
      <c r="A240" s="60">
        <v>2</v>
      </c>
      <c r="B240" s="62" t="s">
        <v>539</v>
      </c>
      <c r="C240" s="62" t="s">
        <v>618</v>
      </c>
      <c r="D240" s="62" t="s">
        <v>359</v>
      </c>
      <c r="E240" s="62" t="s">
        <v>621</v>
      </c>
      <c r="F240" s="62" t="s">
        <v>622</v>
      </c>
      <c r="G240" s="64">
        <v>0.18</v>
      </c>
      <c r="H240" s="65">
        <v>10</v>
      </c>
      <c r="I240" s="83">
        <v>21875</v>
      </c>
      <c r="J240" s="67">
        <v>45580</v>
      </c>
      <c r="K240" s="69"/>
      <c r="L240" s="69"/>
      <c r="M240" s="69"/>
      <c r="N240" s="71"/>
      <c r="O240" s="70"/>
      <c r="P240" s="81"/>
    </row>
    <row r="241" spans="1:16" x14ac:dyDescent="0.25">
      <c r="A241" s="60">
        <v>2</v>
      </c>
      <c r="B241" s="62" t="s">
        <v>539</v>
      </c>
      <c r="C241" s="62" t="s">
        <v>618</v>
      </c>
      <c r="D241" s="62" t="s">
        <v>359</v>
      </c>
      <c r="E241" s="62" t="s">
        <v>623</v>
      </c>
      <c r="F241" s="62" t="s">
        <v>624</v>
      </c>
      <c r="G241" s="64">
        <v>0.28999999999999998</v>
      </c>
      <c r="H241" s="65">
        <v>9</v>
      </c>
      <c r="I241" s="83">
        <v>34375</v>
      </c>
      <c r="J241" s="67">
        <v>45580</v>
      </c>
      <c r="K241" s="69"/>
      <c r="L241" s="69"/>
      <c r="M241" s="69"/>
      <c r="N241" s="71"/>
      <c r="O241" s="70"/>
      <c r="P241" s="81"/>
    </row>
    <row r="242" spans="1:16" x14ac:dyDescent="0.25">
      <c r="A242" s="60">
        <v>2</v>
      </c>
      <c r="B242" s="62" t="s">
        <v>539</v>
      </c>
      <c r="C242" s="62" t="s">
        <v>618</v>
      </c>
      <c r="D242" s="62" t="s">
        <v>359</v>
      </c>
      <c r="E242" s="62" t="s">
        <v>625</v>
      </c>
      <c r="F242" s="62" t="s">
        <v>626</v>
      </c>
      <c r="G242" s="64">
        <v>0.35</v>
      </c>
      <c r="H242" s="65">
        <v>9</v>
      </c>
      <c r="I242" s="83">
        <v>40625</v>
      </c>
      <c r="J242" s="67">
        <v>45580</v>
      </c>
      <c r="K242" s="69"/>
      <c r="L242" s="69"/>
      <c r="M242" s="69"/>
      <c r="N242" s="71"/>
      <c r="O242" s="70"/>
      <c r="P242" s="81"/>
    </row>
    <row r="243" spans="1:16" x14ac:dyDescent="0.25">
      <c r="A243" s="60">
        <v>2</v>
      </c>
      <c r="B243" s="62" t="s">
        <v>539</v>
      </c>
      <c r="C243" s="62" t="s">
        <v>618</v>
      </c>
      <c r="D243" s="62" t="s">
        <v>359</v>
      </c>
      <c r="E243" s="62" t="s">
        <v>627</v>
      </c>
      <c r="F243" s="62" t="s">
        <v>628</v>
      </c>
      <c r="G243" s="64">
        <v>0.19</v>
      </c>
      <c r="H243" s="65">
        <v>9</v>
      </c>
      <c r="I243" s="83">
        <v>18750</v>
      </c>
      <c r="J243" s="67">
        <v>45580</v>
      </c>
      <c r="K243" s="69"/>
      <c r="L243" s="69"/>
      <c r="M243" s="69"/>
      <c r="N243" s="71"/>
      <c r="O243" s="70"/>
      <c r="P243" s="81"/>
    </row>
    <row r="244" spans="1:16" x14ac:dyDescent="0.25">
      <c r="A244" s="60">
        <v>2</v>
      </c>
      <c r="B244" s="62" t="s">
        <v>539</v>
      </c>
      <c r="C244" s="62" t="s">
        <v>618</v>
      </c>
      <c r="D244" s="62" t="s">
        <v>359</v>
      </c>
      <c r="E244" s="62" t="s">
        <v>629</v>
      </c>
      <c r="F244" s="62" t="s">
        <v>630</v>
      </c>
      <c r="G244" s="64">
        <v>0.17</v>
      </c>
      <c r="H244" s="65">
        <v>9</v>
      </c>
      <c r="I244" s="83">
        <v>28125</v>
      </c>
      <c r="J244" s="67">
        <v>45580</v>
      </c>
      <c r="K244" s="69"/>
      <c r="L244" s="69"/>
      <c r="M244" s="69"/>
      <c r="N244" s="71"/>
      <c r="O244" s="70"/>
      <c r="P244" s="81"/>
    </row>
    <row r="245" spans="1:16" x14ac:dyDescent="0.25">
      <c r="A245" s="60">
        <v>2</v>
      </c>
      <c r="B245" s="62" t="s">
        <v>539</v>
      </c>
      <c r="C245" s="62" t="s">
        <v>618</v>
      </c>
      <c r="D245" s="62" t="s">
        <v>359</v>
      </c>
      <c r="E245" s="62" t="s">
        <v>631</v>
      </c>
      <c r="F245" s="62" t="s">
        <v>632</v>
      </c>
      <c r="G245" s="64">
        <v>0.27</v>
      </c>
      <c r="H245" s="65">
        <v>10</v>
      </c>
      <c r="I245" s="83">
        <v>31250</v>
      </c>
      <c r="J245" s="67">
        <v>45580</v>
      </c>
      <c r="K245" s="69"/>
      <c r="L245" s="69"/>
      <c r="M245" s="69"/>
      <c r="N245" s="71"/>
      <c r="O245" s="70"/>
      <c r="P245" s="81"/>
    </row>
    <row r="246" spans="1:16" x14ac:dyDescent="0.25">
      <c r="A246" s="60">
        <v>2</v>
      </c>
      <c r="B246" s="62" t="s">
        <v>539</v>
      </c>
      <c r="C246" s="62" t="s">
        <v>618</v>
      </c>
      <c r="D246" s="62" t="s">
        <v>359</v>
      </c>
      <c r="E246" s="62" t="s">
        <v>633</v>
      </c>
      <c r="F246" s="62" t="s">
        <v>634</v>
      </c>
      <c r="G246" s="64">
        <v>0.13</v>
      </c>
      <c r="H246" s="65">
        <v>9</v>
      </c>
      <c r="I246" s="83">
        <v>15625</v>
      </c>
      <c r="J246" s="67">
        <v>45580</v>
      </c>
      <c r="K246" s="69"/>
      <c r="L246" s="69"/>
      <c r="M246" s="69"/>
      <c r="N246" s="71"/>
      <c r="O246" s="70"/>
      <c r="P246" s="81"/>
    </row>
    <row r="247" spans="1:16" x14ac:dyDescent="0.25">
      <c r="A247" s="60">
        <v>2</v>
      </c>
      <c r="B247" s="62" t="s">
        <v>539</v>
      </c>
      <c r="C247" s="62" t="s">
        <v>618</v>
      </c>
      <c r="D247" s="62" t="s">
        <v>359</v>
      </c>
      <c r="E247" s="62" t="s">
        <v>635</v>
      </c>
      <c r="F247" s="62" t="s">
        <v>636</v>
      </c>
      <c r="G247" s="64">
        <v>0.13</v>
      </c>
      <c r="H247" s="65">
        <v>9</v>
      </c>
      <c r="I247" s="83">
        <v>18750</v>
      </c>
      <c r="J247" s="67">
        <v>45580</v>
      </c>
      <c r="K247" s="69">
        <f>SUM(I239:I247)</f>
        <v>240625</v>
      </c>
      <c r="L247" s="69"/>
      <c r="M247" s="69"/>
      <c r="N247" s="71">
        <v>240625</v>
      </c>
      <c r="O247" s="70">
        <v>0</v>
      </c>
      <c r="P247" s="81"/>
    </row>
    <row r="248" spans="1:16" x14ac:dyDescent="0.25">
      <c r="A248" s="51">
        <v>2</v>
      </c>
      <c r="B248" s="52" t="s">
        <v>88</v>
      </c>
      <c r="C248" s="102"/>
      <c r="D248" s="91"/>
      <c r="E248" s="52"/>
      <c r="F248" s="52"/>
      <c r="G248" s="53"/>
      <c r="H248" s="54"/>
      <c r="I248" s="73"/>
      <c r="J248" s="56"/>
      <c r="K248" s="57"/>
      <c r="L248" s="329">
        <f>SUM(K252:K260)</f>
        <v>631224</v>
      </c>
      <c r="M248" s="330"/>
      <c r="N248" s="48"/>
      <c r="O248" s="49"/>
      <c r="P248" s="58"/>
    </row>
    <row r="249" spans="1:16" x14ac:dyDescent="0.25">
      <c r="A249" s="60">
        <v>2</v>
      </c>
      <c r="B249" s="62" t="s">
        <v>637</v>
      </c>
      <c r="C249" s="62" t="s">
        <v>638</v>
      </c>
      <c r="D249" s="62" t="s">
        <v>359</v>
      </c>
      <c r="E249" s="62" t="s">
        <v>639</v>
      </c>
      <c r="F249" s="62" t="s">
        <v>640</v>
      </c>
      <c r="G249" s="64">
        <v>2.1930000000000001</v>
      </c>
      <c r="H249" s="65">
        <v>10</v>
      </c>
      <c r="I249" s="83">
        <v>140272</v>
      </c>
      <c r="J249" s="67">
        <v>45560</v>
      </c>
      <c r="K249" s="69"/>
      <c r="L249" s="69"/>
      <c r="M249" s="69"/>
      <c r="N249" s="71"/>
      <c r="O249" s="70"/>
      <c r="P249" s="81"/>
    </row>
    <row r="250" spans="1:16" x14ac:dyDescent="0.25">
      <c r="A250" s="60">
        <v>2</v>
      </c>
      <c r="B250" s="62" t="s">
        <v>637</v>
      </c>
      <c r="C250" s="62" t="s">
        <v>638</v>
      </c>
      <c r="D250" s="62" t="s">
        <v>359</v>
      </c>
      <c r="E250" s="62" t="s">
        <v>641</v>
      </c>
      <c r="F250" s="62" t="s">
        <v>642</v>
      </c>
      <c r="G250" s="64">
        <v>0.75</v>
      </c>
      <c r="H250" s="65">
        <v>10</v>
      </c>
      <c r="I250" s="83">
        <v>48218.5</v>
      </c>
      <c r="J250" s="67">
        <v>45560</v>
      </c>
      <c r="K250" s="69"/>
      <c r="L250" s="69"/>
      <c r="M250" s="69"/>
      <c r="N250" s="71"/>
      <c r="O250" s="70"/>
      <c r="P250" s="81"/>
    </row>
    <row r="251" spans="1:16" x14ac:dyDescent="0.25">
      <c r="A251" s="60">
        <v>2</v>
      </c>
      <c r="B251" s="62" t="s">
        <v>637</v>
      </c>
      <c r="C251" s="62" t="s">
        <v>638</v>
      </c>
      <c r="D251" s="62" t="s">
        <v>359</v>
      </c>
      <c r="E251" s="62" t="s">
        <v>643</v>
      </c>
      <c r="F251" s="62" t="s">
        <v>644</v>
      </c>
      <c r="G251" s="64">
        <v>0.67100000000000004</v>
      </c>
      <c r="H251" s="65">
        <v>10</v>
      </c>
      <c r="I251" s="83">
        <v>59177.25</v>
      </c>
      <c r="J251" s="67">
        <v>45560</v>
      </c>
      <c r="K251" s="69"/>
      <c r="L251" s="69"/>
      <c r="M251" s="69"/>
      <c r="N251" s="71"/>
      <c r="O251" s="70"/>
      <c r="P251" s="81"/>
    </row>
    <row r="252" spans="1:16" x14ac:dyDescent="0.25">
      <c r="A252" s="60">
        <v>2</v>
      </c>
      <c r="B252" s="62" t="s">
        <v>637</v>
      </c>
      <c r="C252" s="62" t="s">
        <v>638</v>
      </c>
      <c r="D252" s="62" t="s">
        <v>359</v>
      </c>
      <c r="E252" s="62" t="s">
        <v>645</v>
      </c>
      <c r="F252" s="62" t="s">
        <v>646</v>
      </c>
      <c r="G252" s="64">
        <v>1.8080000000000001</v>
      </c>
      <c r="H252" s="65">
        <v>8</v>
      </c>
      <c r="I252" s="83">
        <v>116162.75</v>
      </c>
      <c r="J252" s="67">
        <v>45560</v>
      </c>
      <c r="K252" s="69"/>
      <c r="L252" s="69"/>
      <c r="M252" s="69"/>
      <c r="N252" s="71"/>
      <c r="O252" s="70"/>
      <c r="P252" s="72"/>
    </row>
    <row r="253" spans="1:16" x14ac:dyDescent="0.25">
      <c r="A253" s="60">
        <v>2</v>
      </c>
      <c r="B253" s="62" t="s">
        <v>637</v>
      </c>
      <c r="C253" s="62" t="s">
        <v>638</v>
      </c>
      <c r="D253" s="62" t="s">
        <v>359</v>
      </c>
      <c r="E253" s="62" t="s">
        <v>647</v>
      </c>
      <c r="F253" s="62" t="s">
        <v>648</v>
      </c>
      <c r="G253" s="64">
        <v>0.40799999999999997</v>
      </c>
      <c r="H253" s="65">
        <v>10</v>
      </c>
      <c r="I253" s="83">
        <v>30684.5</v>
      </c>
      <c r="J253" s="67">
        <v>45560</v>
      </c>
      <c r="K253" s="69"/>
      <c r="L253" s="69"/>
      <c r="M253" s="69"/>
      <c r="N253" s="71"/>
      <c r="O253" s="70"/>
      <c r="P253" s="72"/>
    </row>
    <row r="254" spans="1:16" x14ac:dyDescent="0.25">
      <c r="A254" s="60">
        <v>2</v>
      </c>
      <c r="B254" s="62" t="s">
        <v>637</v>
      </c>
      <c r="C254" s="62" t="s">
        <v>638</v>
      </c>
      <c r="D254" s="62" t="s">
        <v>359</v>
      </c>
      <c r="E254" s="62" t="s">
        <v>649</v>
      </c>
      <c r="F254" s="62" t="s">
        <v>650</v>
      </c>
      <c r="G254" s="64">
        <v>0.63500000000000001</v>
      </c>
      <c r="H254" s="65">
        <v>8</v>
      </c>
      <c r="I254" s="83">
        <v>41643.25</v>
      </c>
      <c r="J254" s="67">
        <v>45560</v>
      </c>
      <c r="K254" s="69"/>
      <c r="L254" s="69"/>
      <c r="M254" s="69"/>
      <c r="N254" s="71"/>
      <c r="O254" s="70"/>
      <c r="P254" s="72"/>
    </row>
    <row r="255" spans="1:16" x14ac:dyDescent="0.25">
      <c r="A255" s="60">
        <v>2</v>
      </c>
      <c r="B255" s="62" t="s">
        <v>637</v>
      </c>
      <c r="C255" s="62" t="s">
        <v>638</v>
      </c>
      <c r="D255" s="62" t="s">
        <v>359</v>
      </c>
      <c r="E255" s="62" t="s">
        <v>651</v>
      </c>
      <c r="F255" s="62" t="s">
        <v>652</v>
      </c>
      <c r="G255" s="64">
        <v>0.98699999999999999</v>
      </c>
      <c r="H255" s="65">
        <v>9</v>
      </c>
      <c r="I255" s="83">
        <v>61369</v>
      </c>
      <c r="J255" s="67">
        <v>45560</v>
      </c>
      <c r="K255" s="69"/>
      <c r="L255" s="69"/>
      <c r="M255" s="69"/>
      <c r="N255" s="71"/>
      <c r="O255" s="70"/>
      <c r="P255" s="72"/>
    </row>
    <row r="256" spans="1:16" ht="30" x14ac:dyDescent="0.25">
      <c r="A256" s="60">
        <v>2</v>
      </c>
      <c r="B256" s="62" t="s">
        <v>637</v>
      </c>
      <c r="C256" s="62" t="s">
        <v>638</v>
      </c>
      <c r="D256" s="62" t="s">
        <v>359</v>
      </c>
      <c r="E256" s="62" t="s">
        <v>653</v>
      </c>
      <c r="F256" s="62" t="s">
        <v>654</v>
      </c>
      <c r="G256" s="64">
        <v>1.4079999999999999</v>
      </c>
      <c r="H256" s="65">
        <v>10</v>
      </c>
      <c r="I256" s="83">
        <v>92053.5</v>
      </c>
      <c r="J256" s="67">
        <v>45560</v>
      </c>
      <c r="K256" s="69"/>
      <c r="L256" s="69"/>
      <c r="M256" s="69"/>
      <c r="N256" s="71"/>
      <c r="O256" s="70"/>
      <c r="P256" s="72"/>
    </row>
    <row r="257" spans="1:16" x14ac:dyDescent="0.25">
      <c r="A257" s="60">
        <v>2</v>
      </c>
      <c r="B257" s="62" t="s">
        <v>637</v>
      </c>
      <c r="C257" s="62" t="s">
        <v>638</v>
      </c>
      <c r="D257" s="62" t="s">
        <v>359</v>
      </c>
      <c r="E257" s="62" t="s">
        <v>655</v>
      </c>
      <c r="F257" s="62" t="s">
        <v>656</v>
      </c>
      <c r="G257" s="64">
        <v>0.22600000000000001</v>
      </c>
      <c r="H257" s="65">
        <v>10</v>
      </c>
      <c r="I257" s="83">
        <v>21917.5</v>
      </c>
      <c r="J257" s="67">
        <v>45560</v>
      </c>
      <c r="K257" s="69"/>
      <c r="L257" s="69"/>
      <c r="M257" s="69"/>
      <c r="N257" s="71"/>
      <c r="O257" s="70"/>
      <c r="P257" s="72"/>
    </row>
    <row r="258" spans="1:16" x14ac:dyDescent="0.25">
      <c r="A258" s="60">
        <v>2</v>
      </c>
      <c r="B258" s="62" t="s">
        <v>637</v>
      </c>
      <c r="C258" s="62" t="s">
        <v>638</v>
      </c>
      <c r="D258" s="62" t="s">
        <v>359</v>
      </c>
      <c r="E258" s="62" t="s">
        <v>657</v>
      </c>
      <c r="F258" s="62" t="s">
        <v>658</v>
      </c>
      <c r="G258" s="64">
        <v>0.19400000000000001</v>
      </c>
      <c r="H258" s="65">
        <v>8</v>
      </c>
      <c r="I258" s="83">
        <v>13150.5</v>
      </c>
      <c r="J258" s="67">
        <v>45560</v>
      </c>
      <c r="K258" s="69"/>
      <c r="L258" s="69"/>
      <c r="M258" s="69"/>
      <c r="N258" s="71"/>
      <c r="O258" s="70"/>
      <c r="P258" s="72"/>
    </row>
    <row r="259" spans="1:16" x14ac:dyDescent="0.25">
      <c r="A259" s="60">
        <v>2</v>
      </c>
      <c r="B259" s="62" t="s">
        <v>637</v>
      </c>
      <c r="C259" s="62" t="s">
        <v>638</v>
      </c>
      <c r="D259" s="62" t="s">
        <v>359</v>
      </c>
      <c r="E259" s="62" t="s">
        <v>659</v>
      </c>
      <c r="F259" s="62" t="s">
        <v>660</v>
      </c>
      <c r="G259" s="64">
        <v>9.4E-2</v>
      </c>
      <c r="H259" s="65">
        <v>9</v>
      </c>
      <c r="I259" s="83">
        <v>6575.25</v>
      </c>
      <c r="J259" s="67">
        <v>45560</v>
      </c>
      <c r="K259" s="69">
        <f>SUM(I249:I259)</f>
        <v>631224</v>
      </c>
      <c r="L259" s="69"/>
      <c r="M259" s="69"/>
      <c r="N259" s="71">
        <v>631224</v>
      </c>
      <c r="O259" s="70">
        <v>0</v>
      </c>
      <c r="P259" s="72"/>
    </row>
    <row r="260" spans="1:16" x14ac:dyDescent="0.25">
      <c r="A260" s="51">
        <v>2</v>
      </c>
      <c r="B260" s="52" t="s">
        <v>96</v>
      </c>
      <c r="C260" s="102"/>
      <c r="D260" s="91"/>
      <c r="E260" s="52"/>
      <c r="F260" s="52"/>
      <c r="G260" s="53"/>
      <c r="H260" s="54"/>
      <c r="I260" s="73"/>
      <c r="J260" s="56"/>
      <c r="K260" s="57"/>
      <c r="L260" s="329">
        <f>SUM(K261:K281)</f>
        <v>2475709.77</v>
      </c>
      <c r="M260" s="330"/>
      <c r="N260" s="48"/>
      <c r="O260" s="49"/>
      <c r="P260" s="58"/>
    </row>
    <row r="261" spans="1:16" ht="30" x14ac:dyDescent="0.25">
      <c r="A261" s="137">
        <v>2</v>
      </c>
      <c r="B261" s="62" t="s">
        <v>661</v>
      </c>
      <c r="C261" s="62" t="s">
        <v>662</v>
      </c>
      <c r="D261" s="86" t="s">
        <v>317</v>
      </c>
      <c r="E261" s="62" t="s">
        <v>663</v>
      </c>
      <c r="F261" s="62" t="s">
        <v>576</v>
      </c>
      <c r="G261" s="64">
        <v>0.11</v>
      </c>
      <c r="H261" s="65">
        <v>8</v>
      </c>
      <c r="I261" s="107">
        <v>30000</v>
      </c>
      <c r="J261" s="67">
        <v>45579</v>
      </c>
      <c r="K261" s="69"/>
      <c r="L261" s="69"/>
      <c r="M261" s="69"/>
      <c r="N261" s="138"/>
      <c r="O261" s="66"/>
      <c r="P261" s="72"/>
    </row>
    <row r="262" spans="1:16" ht="30" x14ac:dyDescent="0.25">
      <c r="A262" s="137">
        <v>2</v>
      </c>
      <c r="B262" s="62" t="s">
        <v>661</v>
      </c>
      <c r="C262" s="62" t="s">
        <v>662</v>
      </c>
      <c r="D262" s="86" t="s">
        <v>317</v>
      </c>
      <c r="E262" s="62" t="s">
        <v>664</v>
      </c>
      <c r="F262" s="62" t="s">
        <v>665</v>
      </c>
      <c r="G262" s="64">
        <v>0.66800000000000004</v>
      </c>
      <c r="H262" s="65">
        <v>10</v>
      </c>
      <c r="I262" s="107">
        <v>40000</v>
      </c>
      <c r="J262" s="67">
        <v>45579</v>
      </c>
      <c r="K262" s="69"/>
      <c r="L262" s="69"/>
      <c r="M262" s="69"/>
      <c r="N262" s="138"/>
      <c r="O262" s="66"/>
      <c r="P262" s="72"/>
    </row>
    <row r="263" spans="1:16" ht="30" x14ac:dyDescent="0.25">
      <c r="A263" s="137">
        <v>2</v>
      </c>
      <c r="B263" s="62" t="s">
        <v>661</v>
      </c>
      <c r="C263" s="62" t="s">
        <v>662</v>
      </c>
      <c r="D263" s="86" t="s">
        <v>317</v>
      </c>
      <c r="E263" s="62" t="s">
        <v>666</v>
      </c>
      <c r="F263" s="62" t="s">
        <v>667</v>
      </c>
      <c r="G263" s="64">
        <v>0.54200000000000004</v>
      </c>
      <c r="H263" s="65">
        <v>9</v>
      </c>
      <c r="I263" s="107">
        <v>30000</v>
      </c>
      <c r="J263" s="67">
        <v>45579</v>
      </c>
      <c r="K263" s="69"/>
      <c r="L263" s="69"/>
      <c r="M263" s="69"/>
      <c r="N263" s="138"/>
      <c r="O263" s="66"/>
      <c r="P263" s="72"/>
    </row>
    <row r="264" spans="1:16" ht="30" x14ac:dyDescent="0.25">
      <c r="A264" s="137">
        <v>2</v>
      </c>
      <c r="B264" s="62" t="s">
        <v>661</v>
      </c>
      <c r="C264" s="62" t="s">
        <v>662</v>
      </c>
      <c r="D264" s="86" t="s">
        <v>317</v>
      </c>
      <c r="E264" s="62" t="s">
        <v>668</v>
      </c>
      <c r="F264" s="62" t="s">
        <v>669</v>
      </c>
      <c r="G264" s="64">
        <v>7.2999999999999995E-2</v>
      </c>
      <c r="H264" s="65">
        <v>10</v>
      </c>
      <c r="I264" s="107">
        <v>20000</v>
      </c>
      <c r="J264" s="67">
        <v>45579</v>
      </c>
      <c r="K264" s="69">
        <f>SUM(I261:I264)</f>
        <v>120000</v>
      </c>
      <c r="L264" s="69"/>
      <c r="M264" s="69"/>
      <c r="N264" s="138">
        <v>120000</v>
      </c>
      <c r="O264" s="66">
        <v>0</v>
      </c>
      <c r="P264" s="72"/>
    </row>
    <row r="265" spans="1:16" ht="30" x14ac:dyDescent="0.25">
      <c r="A265" s="137">
        <v>2</v>
      </c>
      <c r="B265" s="62" t="s">
        <v>661</v>
      </c>
      <c r="C265" s="62" t="s">
        <v>670</v>
      </c>
      <c r="D265" s="86" t="s">
        <v>317</v>
      </c>
      <c r="E265" s="62" t="s">
        <v>671</v>
      </c>
      <c r="F265" s="62" t="s">
        <v>672</v>
      </c>
      <c r="G265" s="64">
        <v>0.39</v>
      </c>
      <c r="H265" s="65">
        <v>9</v>
      </c>
      <c r="I265" s="107">
        <v>60633.75</v>
      </c>
      <c r="J265" s="67">
        <v>45580</v>
      </c>
      <c r="K265" s="69"/>
      <c r="L265" s="69"/>
      <c r="M265" s="69"/>
      <c r="N265" s="138"/>
      <c r="O265" s="66"/>
      <c r="P265" s="72"/>
    </row>
    <row r="266" spans="1:16" ht="30" x14ac:dyDescent="0.25">
      <c r="A266" s="137">
        <v>2</v>
      </c>
      <c r="B266" s="62" t="s">
        <v>661</v>
      </c>
      <c r="C266" s="62" t="s">
        <v>670</v>
      </c>
      <c r="D266" s="86" t="s">
        <v>317</v>
      </c>
      <c r="E266" s="62" t="s">
        <v>673</v>
      </c>
      <c r="F266" s="62" t="s">
        <v>674</v>
      </c>
      <c r="G266" s="64">
        <v>0.56999999999999995</v>
      </c>
      <c r="H266" s="65">
        <v>8</v>
      </c>
      <c r="I266" s="107">
        <v>68543.5</v>
      </c>
      <c r="J266" s="67">
        <v>45580</v>
      </c>
      <c r="K266" s="69"/>
      <c r="L266" s="69"/>
      <c r="M266" s="69"/>
      <c r="N266" s="138"/>
      <c r="O266" s="66"/>
      <c r="P266" s="72"/>
    </row>
    <row r="267" spans="1:16" ht="30" x14ac:dyDescent="0.25">
      <c r="A267" s="137">
        <v>2</v>
      </c>
      <c r="B267" s="62" t="s">
        <v>661</v>
      </c>
      <c r="C267" s="62" t="s">
        <v>670</v>
      </c>
      <c r="D267" s="86" t="s">
        <v>317</v>
      </c>
      <c r="E267" s="62" t="s">
        <v>675</v>
      </c>
      <c r="F267" s="62" t="s">
        <v>676</v>
      </c>
      <c r="G267" s="64">
        <v>0.2</v>
      </c>
      <c r="H267" s="65">
        <v>8</v>
      </c>
      <c r="I267" s="107">
        <v>34348.269999999997</v>
      </c>
      <c r="J267" s="67">
        <v>45580</v>
      </c>
      <c r="K267" s="69"/>
      <c r="L267" s="69"/>
      <c r="M267" s="69"/>
      <c r="N267" s="138"/>
      <c r="O267" s="66"/>
      <c r="P267" s="72"/>
    </row>
    <row r="268" spans="1:16" ht="30" x14ac:dyDescent="0.25">
      <c r="A268" s="137">
        <v>2</v>
      </c>
      <c r="B268" s="62" t="s">
        <v>661</v>
      </c>
      <c r="C268" s="62" t="s">
        <v>670</v>
      </c>
      <c r="D268" s="86" t="s">
        <v>317</v>
      </c>
      <c r="E268" s="62" t="s">
        <v>677</v>
      </c>
      <c r="F268" s="62" t="s">
        <v>678</v>
      </c>
      <c r="G268" s="64">
        <v>0.14000000000000001</v>
      </c>
      <c r="H268" s="65">
        <v>9</v>
      </c>
      <c r="I268" s="107">
        <v>18453.75</v>
      </c>
      <c r="J268" s="67">
        <v>45580</v>
      </c>
      <c r="K268" s="69"/>
      <c r="L268" s="69"/>
      <c r="M268" s="69"/>
      <c r="N268" s="138"/>
      <c r="O268" s="66"/>
      <c r="P268" s="72"/>
    </row>
    <row r="269" spans="1:16" ht="30" x14ac:dyDescent="0.25">
      <c r="A269" s="137">
        <v>2</v>
      </c>
      <c r="B269" s="62" t="s">
        <v>661</v>
      </c>
      <c r="C269" s="62" t="s">
        <v>670</v>
      </c>
      <c r="D269" s="86" t="s">
        <v>317</v>
      </c>
      <c r="E269" s="62" t="s">
        <v>679</v>
      </c>
      <c r="F269" s="62" t="s">
        <v>680</v>
      </c>
      <c r="G269" s="64">
        <v>0.1</v>
      </c>
      <c r="H269" s="65">
        <v>8</v>
      </c>
      <c r="I269" s="107">
        <v>12545</v>
      </c>
      <c r="J269" s="67">
        <v>45580</v>
      </c>
      <c r="K269" s="69"/>
      <c r="L269" s="69"/>
      <c r="M269" s="69"/>
      <c r="N269" s="138"/>
      <c r="O269" s="66"/>
      <c r="P269" s="72"/>
    </row>
    <row r="270" spans="1:16" ht="30" x14ac:dyDescent="0.25">
      <c r="A270" s="137">
        <v>2</v>
      </c>
      <c r="B270" s="62" t="s">
        <v>661</v>
      </c>
      <c r="C270" s="62" t="s">
        <v>670</v>
      </c>
      <c r="D270" s="86" t="s">
        <v>317</v>
      </c>
      <c r="E270" s="62" t="s">
        <v>681</v>
      </c>
      <c r="F270" s="62" t="s">
        <v>682</v>
      </c>
      <c r="G270" s="64">
        <v>0.26</v>
      </c>
      <c r="H270" s="65">
        <v>10</v>
      </c>
      <c r="I270" s="107">
        <v>26362.5</v>
      </c>
      <c r="J270" s="67">
        <v>45580</v>
      </c>
      <c r="K270" s="69"/>
      <c r="L270" s="69"/>
      <c r="M270" s="69"/>
      <c r="N270" s="138"/>
      <c r="O270" s="66"/>
      <c r="P270" s="72"/>
    </row>
    <row r="271" spans="1:16" ht="30" x14ac:dyDescent="0.25">
      <c r="A271" s="137">
        <v>2</v>
      </c>
      <c r="B271" s="62" t="s">
        <v>661</v>
      </c>
      <c r="C271" s="62" t="s">
        <v>670</v>
      </c>
      <c r="D271" s="86" t="s">
        <v>317</v>
      </c>
      <c r="E271" s="62" t="s">
        <v>683</v>
      </c>
      <c r="F271" s="62" t="s">
        <v>259</v>
      </c>
      <c r="G271" s="64">
        <v>0.17</v>
      </c>
      <c r="H271" s="65">
        <v>9</v>
      </c>
      <c r="I271" s="107">
        <v>18453.75</v>
      </c>
      <c r="J271" s="67">
        <v>45580</v>
      </c>
      <c r="K271" s="69"/>
      <c r="L271" s="69"/>
      <c r="M271" s="69"/>
      <c r="N271" s="138"/>
      <c r="O271" s="66"/>
      <c r="P271" s="72"/>
    </row>
    <row r="272" spans="1:16" ht="30" x14ac:dyDescent="0.25">
      <c r="A272" s="137">
        <v>2</v>
      </c>
      <c r="B272" s="62" t="s">
        <v>661</v>
      </c>
      <c r="C272" s="62" t="s">
        <v>670</v>
      </c>
      <c r="D272" s="86" t="s">
        <v>317</v>
      </c>
      <c r="E272" s="62" t="s">
        <v>684</v>
      </c>
      <c r="F272" s="62" t="s">
        <v>685</v>
      </c>
      <c r="G272" s="64">
        <v>0.45</v>
      </c>
      <c r="H272" s="65">
        <v>8</v>
      </c>
      <c r="I272" s="107">
        <v>77906.25</v>
      </c>
      <c r="J272" s="67">
        <v>45580</v>
      </c>
      <c r="K272" s="69">
        <f>SUM(I265:I272)</f>
        <v>317246.77</v>
      </c>
      <c r="L272" s="69"/>
      <c r="M272" s="69"/>
      <c r="N272" s="138">
        <v>317246.77</v>
      </c>
      <c r="O272" s="66">
        <v>0</v>
      </c>
      <c r="P272" s="72"/>
    </row>
    <row r="273" spans="1:16" ht="30" x14ac:dyDescent="0.25">
      <c r="A273" s="137">
        <v>2</v>
      </c>
      <c r="B273" s="62" t="s">
        <v>661</v>
      </c>
      <c r="C273" s="62" t="s">
        <v>686</v>
      </c>
      <c r="D273" s="86" t="s">
        <v>687</v>
      </c>
      <c r="E273" s="62" t="s">
        <v>688</v>
      </c>
      <c r="F273" s="62" t="s">
        <v>689</v>
      </c>
      <c r="G273" s="64">
        <v>0.32600000000000001</v>
      </c>
      <c r="H273" s="65">
        <v>9</v>
      </c>
      <c r="I273" s="107">
        <v>33283</v>
      </c>
      <c r="J273" s="67">
        <v>45566</v>
      </c>
      <c r="K273" s="69">
        <v>33283</v>
      </c>
      <c r="L273" s="69"/>
      <c r="M273" s="69"/>
      <c r="N273" s="138">
        <v>25500</v>
      </c>
      <c r="O273" s="66">
        <v>7783</v>
      </c>
      <c r="P273" s="72"/>
    </row>
    <row r="274" spans="1:16" x14ac:dyDescent="0.25">
      <c r="A274" s="137">
        <v>2</v>
      </c>
      <c r="B274" s="62" t="s">
        <v>661</v>
      </c>
      <c r="C274" s="62" t="s">
        <v>690</v>
      </c>
      <c r="D274" s="86" t="s">
        <v>359</v>
      </c>
      <c r="E274" s="62" t="s">
        <v>691</v>
      </c>
      <c r="F274" s="62" t="s">
        <v>692</v>
      </c>
      <c r="G274" s="64">
        <v>2.0859999999999999</v>
      </c>
      <c r="H274" s="65">
        <v>10</v>
      </c>
      <c r="I274" s="107">
        <v>213840</v>
      </c>
      <c r="J274" s="67">
        <v>45561</v>
      </c>
      <c r="K274" s="69"/>
      <c r="L274" s="69"/>
      <c r="M274" s="69"/>
      <c r="N274" s="138"/>
      <c r="O274" s="66"/>
      <c r="P274" s="72"/>
    </row>
    <row r="275" spans="1:16" x14ac:dyDescent="0.25">
      <c r="A275" s="137">
        <v>2</v>
      </c>
      <c r="B275" s="62" t="s">
        <v>661</v>
      </c>
      <c r="C275" s="62" t="s">
        <v>690</v>
      </c>
      <c r="D275" s="86" t="s">
        <v>359</v>
      </c>
      <c r="E275" s="62" t="s">
        <v>693</v>
      </c>
      <c r="F275" s="62" t="s">
        <v>694</v>
      </c>
      <c r="G275" s="64">
        <v>3.4180000000000001</v>
      </c>
      <c r="H275" s="65">
        <v>10</v>
      </c>
      <c r="I275" s="107">
        <v>320760</v>
      </c>
      <c r="J275" s="67">
        <v>45561</v>
      </c>
      <c r="K275" s="69"/>
      <c r="L275" s="69"/>
      <c r="M275" s="69"/>
      <c r="N275" s="71"/>
      <c r="O275" s="70"/>
      <c r="P275" s="72"/>
    </row>
    <row r="276" spans="1:16" x14ac:dyDescent="0.25">
      <c r="A276" s="137">
        <v>2</v>
      </c>
      <c r="B276" s="62" t="s">
        <v>661</v>
      </c>
      <c r="C276" s="62" t="s">
        <v>690</v>
      </c>
      <c r="D276" s="86" t="s">
        <v>359</v>
      </c>
      <c r="E276" s="62" t="s">
        <v>695</v>
      </c>
      <c r="F276" s="62" t="s">
        <v>696</v>
      </c>
      <c r="G276" s="64">
        <v>2.9820000000000002</v>
      </c>
      <c r="H276" s="65">
        <v>10</v>
      </c>
      <c r="I276" s="107">
        <v>247860</v>
      </c>
      <c r="J276" s="67">
        <v>45561</v>
      </c>
      <c r="K276" s="69"/>
      <c r="L276" s="69"/>
      <c r="M276" s="69"/>
      <c r="N276" s="71"/>
      <c r="O276" s="70"/>
      <c r="P276" s="72"/>
    </row>
    <row r="277" spans="1:16" x14ac:dyDescent="0.25">
      <c r="A277" s="137">
        <v>2</v>
      </c>
      <c r="B277" s="62" t="s">
        <v>661</v>
      </c>
      <c r="C277" s="62" t="s">
        <v>690</v>
      </c>
      <c r="D277" s="86" t="s">
        <v>359</v>
      </c>
      <c r="E277" s="62" t="s">
        <v>697</v>
      </c>
      <c r="F277" s="62" t="s">
        <v>698</v>
      </c>
      <c r="G277" s="64">
        <v>3.141</v>
      </c>
      <c r="H277" s="65">
        <v>9</v>
      </c>
      <c r="I277" s="107">
        <v>301320</v>
      </c>
      <c r="J277" s="67">
        <v>45561</v>
      </c>
      <c r="K277" s="69"/>
      <c r="L277" s="69"/>
      <c r="M277" s="69"/>
      <c r="N277" s="71"/>
      <c r="O277" s="70"/>
      <c r="P277" s="72"/>
    </row>
    <row r="278" spans="1:16" x14ac:dyDescent="0.25">
      <c r="A278" s="137">
        <v>2</v>
      </c>
      <c r="B278" s="62" t="s">
        <v>661</v>
      </c>
      <c r="C278" s="62" t="s">
        <v>690</v>
      </c>
      <c r="D278" s="86" t="s">
        <v>359</v>
      </c>
      <c r="E278" s="62" t="s">
        <v>699</v>
      </c>
      <c r="F278" s="62" t="s">
        <v>700</v>
      </c>
      <c r="G278" s="64">
        <v>1.4339999999999999</v>
      </c>
      <c r="H278" s="65">
        <v>9</v>
      </c>
      <c r="I278" s="107">
        <v>126360</v>
      </c>
      <c r="J278" s="67">
        <v>45561</v>
      </c>
      <c r="K278" s="69"/>
      <c r="L278" s="69"/>
      <c r="M278" s="69"/>
      <c r="N278" s="71"/>
      <c r="O278" s="70"/>
      <c r="P278" s="72"/>
    </row>
    <row r="279" spans="1:16" x14ac:dyDescent="0.25">
      <c r="A279" s="137">
        <v>2</v>
      </c>
      <c r="B279" s="62" t="s">
        <v>661</v>
      </c>
      <c r="C279" s="62" t="s">
        <v>690</v>
      </c>
      <c r="D279" s="86" t="s">
        <v>359</v>
      </c>
      <c r="E279" s="62" t="s">
        <v>701</v>
      </c>
      <c r="F279" s="62" t="s">
        <v>702</v>
      </c>
      <c r="G279" s="64">
        <v>2.8839999999999999</v>
      </c>
      <c r="H279" s="65">
        <v>9</v>
      </c>
      <c r="I279" s="107">
        <v>267300</v>
      </c>
      <c r="J279" s="67">
        <v>45561</v>
      </c>
      <c r="K279" s="69"/>
      <c r="L279" s="69"/>
      <c r="M279" s="69"/>
      <c r="N279" s="71"/>
      <c r="O279" s="70"/>
      <c r="P279" s="72"/>
    </row>
    <row r="280" spans="1:16" x14ac:dyDescent="0.25">
      <c r="A280" s="137">
        <v>2</v>
      </c>
      <c r="B280" s="62" t="s">
        <v>661</v>
      </c>
      <c r="C280" s="62" t="s">
        <v>690</v>
      </c>
      <c r="D280" s="86" t="s">
        <v>359</v>
      </c>
      <c r="E280" s="62" t="s">
        <v>703</v>
      </c>
      <c r="F280" s="62" t="s">
        <v>704</v>
      </c>
      <c r="G280" s="64">
        <v>4.6239999999999997</v>
      </c>
      <c r="H280" s="65">
        <v>8</v>
      </c>
      <c r="I280" s="107">
        <v>396520</v>
      </c>
      <c r="J280" s="67">
        <v>45561</v>
      </c>
      <c r="K280" s="69"/>
      <c r="L280" s="69"/>
      <c r="M280" s="69"/>
      <c r="N280" s="71"/>
      <c r="O280" s="70"/>
      <c r="P280" s="72"/>
    </row>
    <row r="281" spans="1:16" x14ac:dyDescent="0.25">
      <c r="A281" s="137">
        <v>2</v>
      </c>
      <c r="B281" s="62" t="s">
        <v>661</v>
      </c>
      <c r="C281" s="62" t="s">
        <v>690</v>
      </c>
      <c r="D281" s="86" t="s">
        <v>359</v>
      </c>
      <c r="E281" s="62" t="s">
        <v>705</v>
      </c>
      <c r="F281" s="62" t="s">
        <v>706</v>
      </c>
      <c r="G281" s="64">
        <v>1.6639999999999999</v>
      </c>
      <c r="H281" s="65">
        <v>8</v>
      </c>
      <c r="I281" s="107">
        <v>131220</v>
      </c>
      <c r="J281" s="67">
        <v>45561</v>
      </c>
      <c r="K281" s="69">
        <f>SUM(I274:I281)</f>
        <v>2005180</v>
      </c>
      <c r="L281" s="69"/>
      <c r="M281" s="69"/>
      <c r="N281" s="71">
        <v>2005180</v>
      </c>
      <c r="O281" s="70">
        <v>0</v>
      </c>
      <c r="P281" s="72"/>
    </row>
    <row r="282" spans="1:16" x14ac:dyDescent="0.25">
      <c r="A282" s="51">
        <v>2</v>
      </c>
      <c r="B282" s="52" t="s">
        <v>99</v>
      </c>
      <c r="C282" s="102"/>
      <c r="D282" s="91"/>
      <c r="E282" s="52"/>
      <c r="F282" s="52"/>
      <c r="G282" s="53"/>
      <c r="H282" s="54"/>
      <c r="I282" s="73"/>
      <c r="J282" s="56"/>
      <c r="K282" s="57"/>
      <c r="L282" s="329">
        <f>SUM(K283:K290)</f>
        <v>755020.75</v>
      </c>
      <c r="M282" s="330"/>
      <c r="N282" s="48"/>
      <c r="O282" s="49"/>
      <c r="P282" s="58"/>
    </row>
    <row r="283" spans="1:16" ht="30" x14ac:dyDescent="0.25">
      <c r="A283" s="60">
        <v>2</v>
      </c>
      <c r="B283" s="79" t="s">
        <v>707</v>
      </c>
      <c r="C283" s="79" t="s">
        <v>708</v>
      </c>
      <c r="D283" s="79" t="s">
        <v>317</v>
      </c>
      <c r="E283" s="79" t="s">
        <v>709</v>
      </c>
      <c r="F283" s="79" t="s">
        <v>265</v>
      </c>
      <c r="G283" s="64">
        <v>0.315</v>
      </c>
      <c r="H283" s="65">
        <v>9</v>
      </c>
      <c r="I283" s="140">
        <v>55000</v>
      </c>
      <c r="J283" s="67">
        <v>45579</v>
      </c>
      <c r="K283" s="68"/>
      <c r="L283" s="68"/>
      <c r="M283" s="68"/>
      <c r="N283" s="141"/>
      <c r="O283" s="68"/>
      <c r="P283" s="72"/>
    </row>
    <row r="284" spans="1:16" ht="30" x14ac:dyDescent="0.25">
      <c r="A284" s="60">
        <v>2</v>
      </c>
      <c r="B284" s="79" t="s">
        <v>707</v>
      </c>
      <c r="C284" s="79" t="s">
        <v>708</v>
      </c>
      <c r="D284" s="79" t="s">
        <v>317</v>
      </c>
      <c r="E284" s="79" t="s">
        <v>710</v>
      </c>
      <c r="F284" s="79" t="s">
        <v>312</v>
      </c>
      <c r="G284" s="64">
        <v>0.53100000000000003</v>
      </c>
      <c r="H284" s="65">
        <v>8</v>
      </c>
      <c r="I284" s="140">
        <v>75000</v>
      </c>
      <c r="J284" s="67">
        <v>45579</v>
      </c>
      <c r="K284" s="68"/>
      <c r="L284" s="68"/>
      <c r="M284" s="68"/>
      <c r="N284" s="141"/>
      <c r="O284" s="68"/>
      <c r="P284" s="72"/>
    </row>
    <row r="285" spans="1:16" ht="30" x14ac:dyDescent="0.25">
      <c r="A285" s="60">
        <v>2</v>
      </c>
      <c r="B285" s="79" t="s">
        <v>707</v>
      </c>
      <c r="C285" s="79" t="s">
        <v>708</v>
      </c>
      <c r="D285" s="79" t="s">
        <v>317</v>
      </c>
      <c r="E285" s="79" t="s">
        <v>711</v>
      </c>
      <c r="F285" s="79" t="s">
        <v>239</v>
      </c>
      <c r="G285" s="64">
        <v>0.28000000000000003</v>
      </c>
      <c r="H285" s="65">
        <v>8</v>
      </c>
      <c r="I285" s="140">
        <v>45000</v>
      </c>
      <c r="J285" s="67">
        <v>45579</v>
      </c>
      <c r="K285" s="68"/>
      <c r="L285" s="68"/>
      <c r="M285" s="68"/>
      <c r="N285" s="141"/>
      <c r="O285" s="68"/>
      <c r="P285" s="72"/>
    </row>
    <row r="286" spans="1:16" ht="30" x14ac:dyDescent="0.25">
      <c r="A286" s="60">
        <v>2</v>
      </c>
      <c r="B286" s="79" t="s">
        <v>707</v>
      </c>
      <c r="C286" s="79" t="s">
        <v>708</v>
      </c>
      <c r="D286" s="79" t="s">
        <v>317</v>
      </c>
      <c r="E286" s="79" t="s">
        <v>712</v>
      </c>
      <c r="F286" s="79" t="s">
        <v>713</v>
      </c>
      <c r="G286" s="64">
        <v>0.23400000000000001</v>
      </c>
      <c r="H286" s="65">
        <v>8</v>
      </c>
      <c r="I286" s="140">
        <v>40000</v>
      </c>
      <c r="J286" s="67">
        <v>45579</v>
      </c>
      <c r="K286" s="68">
        <f>SUM(I283:I286)</f>
        <v>215000</v>
      </c>
      <c r="L286" s="68"/>
      <c r="M286" s="68"/>
      <c r="N286" s="141">
        <v>215000</v>
      </c>
      <c r="O286" s="68">
        <v>0</v>
      </c>
      <c r="P286" s="72"/>
    </row>
    <row r="287" spans="1:16" ht="13.5" customHeight="1" x14ac:dyDescent="0.25">
      <c r="A287" s="60">
        <v>2</v>
      </c>
      <c r="B287" s="79" t="s">
        <v>707</v>
      </c>
      <c r="C287" s="79" t="s">
        <v>714</v>
      </c>
      <c r="D287" s="79" t="s">
        <v>715</v>
      </c>
      <c r="E287" s="79" t="s">
        <v>716</v>
      </c>
      <c r="F287" s="79" t="s">
        <v>717</v>
      </c>
      <c r="G287" s="64">
        <v>3.1880000000000002</v>
      </c>
      <c r="H287" s="65">
        <v>10</v>
      </c>
      <c r="I287" s="140">
        <v>302409.25</v>
      </c>
      <c r="J287" s="67">
        <v>45560</v>
      </c>
      <c r="K287" s="68">
        <v>302409.25</v>
      </c>
      <c r="L287" s="68"/>
      <c r="M287" s="68"/>
      <c r="N287" s="141">
        <v>302409.25</v>
      </c>
      <c r="O287" s="68">
        <v>0</v>
      </c>
      <c r="P287" s="72"/>
    </row>
    <row r="288" spans="1:16" x14ac:dyDescent="0.25">
      <c r="A288" s="60">
        <v>2</v>
      </c>
      <c r="B288" s="79" t="s">
        <v>707</v>
      </c>
      <c r="C288" s="79" t="s">
        <v>714</v>
      </c>
      <c r="D288" s="79" t="s">
        <v>715</v>
      </c>
      <c r="E288" s="79" t="s">
        <v>718</v>
      </c>
      <c r="F288" s="79" t="s">
        <v>719</v>
      </c>
      <c r="G288" s="64">
        <v>0.90100000000000002</v>
      </c>
      <c r="H288" s="65">
        <v>10</v>
      </c>
      <c r="I288" s="140">
        <v>108854.5</v>
      </c>
      <c r="J288" s="67">
        <v>45561</v>
      </c>
      <c r="K288" s="68"/>
      <c r="L288" s="68"/>
      <c r="M288" s="68"/>
      <c r="N288" s="142"/>
      <c r="O288" s="140"/>
      <c r="P288" s="72"/>
    </row>
    <row r="289" spans="1:46" x14ac:dyDescent="0.25">
      <c r="A289" s="60">
        <v>2</v>
      </c>
      <c r="B289" s="79" t="s">
        <v>707</v>
      </c>
      <c r="C289" s="79" t="s">
        <v>714</v>
      </c>
      <c r="D289" s="79" t="s">
        <v>715</v>
      </c>
      <c r="E289" s="79" t="s">
        <v>720</v>
      </c>
      <c r="F289" s="79" t="s">
        <v>721</v>
      </c>
      <c r="G289" s="64">
        <v>0.40699999999999997</v>
      </c>
      <c r="H289" s="65">
        <v>10</v>
      </c>
      <c r="I289" s="140">
        <v>28557</v>
      </c>
      <c r="J289" s="67">
        <v>45561</v>
      </c>
      <c r="K289" s="68"/>
      <c r="L289" s="68"/>
      <c r="M289" s="68"/>
      <c r="N289" s="71"/>
      <c r="O289" s="70"/>
      <c r="P289" s="72"/>
    </row>
    <row r="290" spans="1:46" x14ac:dyDescent="0.25">
      <c r="A290" s="60">
        <v>2</v>
      </c>
      <c r="B290" s="79" t="s">
        <v>707</v>
      </c>
      <c r="C290" s="79" t="s">
        <v>714</v>
      </c>
      <c r="D290" s="79" t="s">
        <v>715</v>
      </c>
      <c r="E290" s="79" t="s">
        <v>722</v>
      </c>
      <c r="F290" s="79" t="s">
        <v>723</v>
      </c>
      <c r="G290" s="64">
        <v>1.1739999999999999</v>
      </c>
      <c r="H290" s="65">
        <v>10</v>
      </c>
      <c r="I290" s="140">
        <v>100200</v>
      </c>
      <c r="J290" s="67">
        <v>45561</v>
      </c>
      <c r="K290" s="140">
        <f>SUM(I288:I290)</f>
        <v>237611.5</v>
      </c>
      <c r="L290" s="140"/>
      <c r="M290" s="68"/>
      <c r="N290" s="71">
        <v>288241.5</v>
      </c>
      <c r="O290" s="70">
        <v>0</v>
      </c>
      <c r="P290" s="72"/>
    </row>
    <row r="291" spans="1:46" x14ac:dyDescent="0.25">
      <c r="A291" s="51">
        <v>2</v>
      </c>
      <c r="B291" s="52" t="s">
        <v>119</v>
      </c>
      <c r="C291" s="102"/>
      <c r="D291" s="91"/>
      <c r="E291" s="52"/>
      <c r="F291" s="52"/>
      <c r="G291" s="53"/>
      <c r="H291" s="54"/>
      <c r="I291" s="73"/>
      <c r="J291" s="56"/>
      <c r="K291" s="57"/>
      <c r="L291" s="329">
        <f>SUM(I292:I307)</f>
        <v>651280</v>
      </c>
      <c r="M291" s="330"/>
      <c r="N291" s="48"/>
      <c r="O291" s="49"/>
      <c r="P291" s="58"/>
    </row>
    <row r="292" spans="1:46" ht="14.25" customHeight="1" x14ac:dyDescent="0.25">
      <c r="A292" s="60">
        <v>2</v>
      </c>
      <c r="B292" s="62" t="s">
        <v>724</v>
      </c>
      <c r="C292" s="62" t="s">
        <v>725</v>
      </c>
      <c r="D292" s="62" t="s">
        <v>144</v>
      </c>
      <c r="E292" s="79" t="s">
        <v>726</v>
      </c>
      <c r="F292" s="79" t="s">
        <v>231</v>
      </c>
      <c r="G292" s="80">
        <v>0.52</v>
      </c>
      <c r="H292" s="65">
        <v>8</v>
      </c>
      <c r="I292" s="83">
        <v>115875</v>
      </c>
      <c r="J292" s="67">
        <v>45576</v>
      </c>
      <c r="K292" s="69"/>
      <c r="L292" s="67"/>
      <c r="M292" s="67"/>
      <c r="N292" s="71"/>
      <c r="O292" s="70"/>
      <c r="P292" s="81"/>
    </row>
    <row r="293" spans="1:46" s="115" customFormat="1" ht="17.100000000000001" customHeight="1" x14ac:dyDescent="0.25">
      <c r="A293" s="92">
        <v>2</v>
      </c>
      <c r="B293" s="86" t="s">
        <v>724</v>
      </c>
      <c r="C293" s="86" t="s">
        <v>725</v>
      </c>
      <c r="D293" s="86" t="s">
        <v>144</v>
      </c>
      <c r="E293" s="93" t="s">
        <v>727</v>
      </c>
      <c r="F293" s="93" t="s">
        <v>728</v>
      </c>
      <c r="G293" s="139">
        <v>0.62</v>
      </c>
      <c r="H293" s="95">
        <v>0</v>
      </c>
      <c r="I293" s="96">
        <v>79825</v>
      </c>
      <c r="J293" s="98">
        <v>45576</v>
      </c>
      <c r="K293" s="101"/>
      <c r="L293" s="98"/>
      <c r="M293" s="89"/>
      <c r="N293" s="89"/>
      <c r="O293" s="89"/>
      <c r="P293" s="135" t="s">
        <v>534</v>
      </c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  <c r="AA293" s="114"/>
      <c r="AB293" s="114"/>
      <c r="AC293" s="114"/>
      <c r="AD293" s="114"/>
      <c r="AE293" s="114"/>
      <c r="AF293" s="114"/>
      <c r="AG293" s="114"/>
      <c r="AH293" s="114"/>
      <c r="AI293" s="114"/>
      <c r="AJ293" s="114"/>
      <c r="AK293" s="114"/>
      <c r="AL293" s="114"/>
      <c r="AM293" s="114"/>
      <c r="AN293" s="114"/>
      <c r="AO293" s="114"/>
      <c r="AP293" s="114"/>
      <c r="AQ293" s="114"/>
      <c r="AR293" s="114"/>
      <c r="AS293" s="114"/>
      <c r="AT293" s="114"/>
    </row>
    <row r="294" spans="1:46" x14ac:dyDescent="0.25">
      <c r="A294" s="60">
        <v>2</v>
      </c>
      <c r="B294" s="62" t="s">
        <v>724</v>
      </c>
      <c r="C294" s="62" t="s">
        <v>725</v>
      </c>
      <c r="D294" s="62" t="s">
        <v>144</v>
      </c>
      <c r="E294" s="79" t="s">
        <v>729</v>
      </c>
      <c r="F294" s="79" t="s">
        <v>730</v>
      </c>
      <c r="G294" s="80">
        <v>0.72</v>
      </c>
      <c r="H294" s="65">
        <v>9</v>
      </c>
      <c r="I294" s="83">
        <v>86906</v>
      </c>
      <c r="J294" s="67">
        <v>45576</v>
      </c>
      <c r="K294" s="69"/>
      <c r="L294" s="67"/>
      <c r="M294" s="67"/>
      <c r="N294" s="71"/>
      <c r="O294" s="70"/>
      <c r="P294" s="81"/>
    </row>
    <row r="295" spans="1:46" x14ac:dyDescent="0.25">
      <c r="A295" s="60">
        <v>2</v>
      </c>
      <c r="B295" s="62" t="s">
        <v>724</v>
      </c>
      <c r="C295" s="62" t="s">
        <v>725</v>
      </c>
      <c r="D295" s="62" t="s">
        <v>144</v>
      </c>
      <c r="E295" s="79" t="s">
        <v>731</v>
      </c>
      <c r="F295" s="79" t="s">
        <v>732</v>
      </c>
      <c r="G295" s="80">
        <v>0.248</v>
      </c>
      <c r="H295" s="65">
        <v>8</v>
      </c>
      <c r="I295" s="83">
        <v>21244</v>
      </c>
      <c r="J295" s="67">
        <v>45576</v>
      </c>
      <c r="K295" s="69">
        <f>SUM(I292:I295)</f>
        <v>303850</v>
      </c>
      <c r="L295" s="67"/>
      <c r="M295" s="67"/>
      <c r="N295" s="71">
        <v>303850</v>
      </c>
      <c r="O295" s="70">
        <v>0</v>
      </c>
      <c r="P295" s="81"/>
    </row>
    <row r="296" spans="1:46" x14ac:dyDescent="0.25">
      <c r="A296" s="60">
        <v>2</v>
      </c>
      <c r="B296" s="62" t="s">
        <v>724</v>
      </c>
      <c r="C296" s="62" t="s">
        <v>733</v>
      </c>
      <c r="D296" s="62" t="s">
        <v>144</v>
      </c>
      <c r="E296" s="79" t="s">
        <v>734</v>
      </c>
      <c r="F296" s="79" t="s">
        <v>735</v>
      </c>
      <c r="G296" s="80">
        <v>0.23</v>
      </c>
      <c r="H296" s="65">
        <v>8</v>
      </c>
      <c r="I296" s="83">
        <v>18920</v>
      </c>
      <c r="J296" s="67">
        <v>38264</v>
      </c>
      <c r="K296" s="69"/>
      <c r="L296" s="67"/>
      <c r="M296" s="67"/>
      <c r="N296" s="71"/>
      <c r="O296" s="70"/>
      <c r="P296" s="81"/>
    </row>
    <row r="297" spans="1:46" x14ac:dyDescent="0.25">
      <c r="A297" s="60">
        <v>2</v>
      </c>
      <c r="B297" s="62" t="s">
        <v>724</v>
      </c>
      <c r="C297" s="62" t="s">
        <v>733</v>
      </c>
      <c r="D297" s="62" t="s">
        <v>144</v>
      </c>
      <c r="E297" s="79" t="s">
        <v>736</v>
      </c>
      <c r="F297" s="79" t="s">
        <v>737</v>
      </c>
      <c r="G297" s="80">
        <v>0.14000000000000001</v>
      </c>
      <c r="H297" s="65">
        <v>8</v>
      </c>
      <c r="I297" s="83">
        <v>8300</v>
      </c>
      <c r="J297" s="67">
        <v>38264</v>
      </c>
      <c r="K297" s="69"/>
      <c r="L297" s="67"/>
      <c r="M297" s="67"/>
      <c r="N297" s="71"/>
      <c r="O297" s="70"/>
      <c r="P297" s="81"/>
    </row>
    <row r="298" spans="1:46" x14ac:dyDescent="0.25">
      <c r="A298" s="60">
        <v>2</v>
      </c>
      <c r="B298" s="62" t="s">
        <v>724</v>
      </c>
      <c r="C298" s="62" t="s">
        <v>733</v>
      </c>
      <c r="D298" s="62" t="s">
        <v>144</v>
      </c>
      <c r="E298" s="79" t="s">
        <v>738</v>
      </c>
      <c r="F298" s="79" t="s">
        <v>739</v>
      </c>
      <c r="G298" s="80">
        <v>0.13200000000000001</v>
      </c>
      <c r="H298" s="65">
        <v>8</v>
      </c>
      <c r="I298" s="83">
        <v>14000</v>
      </c>
      <c r="J298" s="67">
        <v>38264</v>
      </c>
      <c r="K298" s="69"/>
      <c r="L298" s="67"/>
      <c r="M298" s="67"/>
      <c r="N298" s="71"/>
      <c r="O298" s="70"/>
      <c r="P298" s="81"/>
    </row>
    <row r="299" spans="1:46" x14ac:dyDescent="0.25">
      <c r="A299" s="60">
        <v>2</v>
      </c>
      <c r="B299" s="62" t="s">
        <v>724</v>
      </c>
      <c r="C299" s="62" t="s">
        <v>733</v>
      </c>
      <c r="D299" s="62" t="s">
        <v>144</v>
      </c>
      <c r="E299" s="79" t="s">
        <v>740</v>
      </c>
      <c r="F299" s="79" t="s">
        <v>741</v>
      </c>
      <c r="G299" s="80">
        <v>0.14199999999999999</v>
      </c>
      <c r="H299" s="65">
        <v>8</v>
      </c>
      <c r="I299" s="83">
        <v>13530</v>
      </c>
      <c r="J299" s="67">
        <v>38264</v>
      </c>
      <c r="K299" s="69"/>
      <c r="L299" s="67"/>
      <c r="M299" s="67"/>
      <c r="N299" s="71"/>
      <c r="O299" s="70"/>
      <c r="P299" s="81"/>
    </row>
    <row r="300" spans="1:46" x14ac:dyDescent="0.25">
      <c r="A300" s="60">
        <v>2</v>
      </c>
      <c r="B300" s="62" t="s">
        <v>724</v>
      </c>
      <c r="C300" s="62" t="s">
        <v>733</v>
      </c>
      <c r="D300" s="62" t="s">
        <v>144</v>
      </c>
      <c r="E300" s="79" t="s">
        <v>742</v>
      </c>
      <c r="F300" s="79" t="s">
        <v>743</v>
      </c>
      <c r="G300" s="80">
        <v>0.12</v>
      </c>
      <c r="H300" s="65">
        <v>8</v>
      </c>
      <c r="I300" s="83">
        <v>11000</v>
      </c>
      <c r="J300" s="67">
        <v>38264</v>
      </c>
      <c r="K300" s="69"/>
      <c r="L300" s="67"/>
      <c r="M300" s="67"/>
      <c r="N300" s="71"/>
      <c r="O300" s="70"/>
      <c r="P300" s="81"/>
    </row>
    <row r="301" spans="1:46" x14ac:dyDescent="0.25">
      <c r="A301" s="60">
        <v>2</v>
      </c>
      <c r="B301" s="62" t="s">
        <v>724</v>
      </c>
      <c r="C301" s="62" t="s">
        <v>733</v>
      </c>
      <c r="D301" s="62" t="s">
        <v>144</v>
      </c>
      <c r="E301" s="79" t="s">
        <v>744</v>
      </c>
      <c r="F301" s="79" t="s">
        <v>745</v>
      </c>
      <c r="G301" s="80">
        <v>0.2</v>
      </c>
      <c r="H301" s="65">
        <v>8</v>
      </c>
      <c r="I301" s="83">
        <v>18040</v>
      </c>
      <c r="J301" s="67">
        <v>38264</v>
      </c>
      <c r="K301" s="69"/>
      <c r="L301" s="67"/>
      <c r="M301" s="67"/>
      <c r="N301" s="71"/>
      <c r="O301" s="70"/>
      <c r="P301" s="81"/>
    </row>
    <row r="302" spans="1:46" x14ac:dyDescent="0.25">
      <c r="A302" s="60">
        <v>2</v>
      </c>
      <c r="B302" s="62" t="s">
        <v>724</v>
      </c>
      <c r="C302" s="62" t="s">
        <v>733</v>
      </c>
      <c r="D302" s="62" t="s">
        <v>144</v>
      </c>
      <c r="E302" s="79" t="s">
        <v>746</v>
      </c>
      <c r="F302" s="79" t="s">
        <v>743</v>
      </c>
      <c r="G302" s="80">
        <v>0.28000000000000003</v>
      </c>
      <c r="H302" s="65">
        <v>8</v>
      </c>
      <c r="I302" s="83">
        <v>23540</v>
      </c>
      <c r="J302" s="67">
        <v>38264</v>
      </c>
      <c r="K302" s="69"/>
      <c r="L302" s="67"/>
      <c r="M302" s="67"/>
      <c r="N302" s="71"/>
      <c r="O302" s="70"/>
      <c r="P302" s="81"/>
    </row>
    <row r="303" spans="1:46" x14ac:dyDescent="0.25">
      <c r="A303" s="60">
        <v>2</v>
      </c>
      <c r="B303" s="62" t="s">
        <v>724</v>
      </c>
      <c r="C303" s="62" t="s">
        <v>733</v>
      </c>
      <c r="D303" s="62" t="s">
        <v>144</v>
      </c>
      <c r="E303" s="79" t="s">
        <v>747</v>
      </c>
      <c r="F303" s="79" t="s">
        <v>748</v>
      </c>
      <c r="G303" s="80">
        <v>0.27</v>
      </c>
      <c r="H303" s="65">
        <v>8</v>
      </c>
      <c r="I303" s="83">
        <v>26000</v>
      </c>
      <c r="J303" s="67">
        <v>38264</v>
      </c>
      <c r="K303" s="69">
        <f>SUM(I296:I303)</f>
        <v>133330</v>
      </c>
      <c r="L303" s="67"/>
      <c r="M303" s="67"/>
      <c r="N303" s="71">
        <v>133330</v>
      </c>
      <c r="O303" s="70">
        <v>0</v>
      </c>
      <c r="P303" s="81"/>
    </row>
    <row r="304" spans="1:46" x14ac:dyDescent="0.25">
      <c r="A304" s="60">
        <v>2</v>
      </c>
      <c r="B304" s="62" t="s">
        <v>724</v>
      </c>
      <c r="C304" s="62" t="s">
        <v>752</v>
      </c>
      <c r="D304" s="62" t="s">
        <v>144</v>
      </c>
      <c r="E304" s="79" t="s">
        <v>753</v>
      </c>
      <c r="F304" s="79" t="s">
        <v>754</v>
      </c>
      <c r="G304" s="80">
        <v>0.50600000000000001</v>
      </c>
      <c r="H304" s="65">
        <v>9</v>
      </c>
      <c r="I304" s="83">
        <v>93500</v>
      </c>
      <c r="J304" s="67">
        <v>45576</v>
      </c>
      <c r="K304" s="69"/>
      <c r="L304" s="67"/>
      <c r="M304" s="67"/>
      <c r="N304" s="71"/>
      <c r="O304" s="70"/>
      <c r="P304" s="81"/>
    </row>
    <row r="305" spans="1:16" x14ac:dyDescent="0.25">
      <c r="A305" s="60">
        <v>2</v>
      </c>
      <c r="B305" s="62" t="s">
        <v>724</v>
      </c>
      <c r="C305" s="62" t="s">
        <v>752</v>
      </c>
      <c r="D305" s="62" t="s">
        <v>144</v>
      </c>
      <c r="E305" s="79" t="s">
        <v>755</v>
      </c>
      <c r="F305" s="79" t="s">
        <v>756</v>
      </c>
      <c r="G305" s="80">
        <v>0.57499999999999996</v>
      </c>
      <c r="H305" s="65">
        <v>8</v>
      </c>
      <c r="I305" s="83">
        <v>51500</v>
      </c>
      <c r="J305" s="67">
        <v>45576</v>
      </c>
      <c r="K305" s="69"/>
      <c r="L305" s="67"/>
      <c r="M305" s="67"/>
      <c r="N305" s="71"/>
      <c r="O305" s="70"/>
      <c r="P305" s="81"/>
    </row>
    <row r="306" spans="1:16" x14ac:dyDescent="0.25">
      <c r="A306" s="60">
        <v>2</v>
      </c>
      <c r="B306" s="62" t="s">
        <v>724</v>
      </c>
      <c r="C306" s="62" t="s">
        <v>752</v>
      </c>
      <c r="D306" s="62" t="s">
        <v>144</v>
      </c>
      <c r="E306" s="79" t="s">
        <v>757</v>
      </c>
      <c r="F306" s="79" t="s">
        <v>689</v>
      </c>
      <c r="G306" s="80">
        <v>0.19400000000000001</v>
      </c>
      <c r="H306" s="65">
        <v>8</v>
      </c>
      <c r="I306" s="83">
        <v>18500</v>
      </c>
      <c r="J306" s="67">
        <v>45576</v>
      </c>
      <c r="K306" s="69"/>
      <c r="L306" s="67"/>
      <c r="M306" s="67"/>
      <c r="N306" s="71"/>
      <c r="O306" s="70"/>
      <c r="P306" s="81"/>
    </row>
    <row r="307" spans="1:16" x14ac:dyDescent="0.25">
      <c r="A307" s="60">
        <v>2</v>
      </c>
      <c r="B307" s="62" t="s">
        <v>724</v>
      </c>
      <c r="C307" s="62" t="s">
        <v>752</v>
      </c>
      <c r="D307" s="62" t="s">
        <v>144</v>
      </c>
      <c r="E307" s="79" t="s">
        <v>758</v>
      </c>
      <c r="F307" s="79" t="s">
        <v>689</v>
      </c>
      <c r="G307" s="80">
        <v>0.193</v>
      </c>
      <c r="H307" s="65">
        <v>8</v>
      </c>
      <c r="I307" s="83">
        <v>50600</v>
      </c>
      <c r="J307" s="67">
        <v>45576</v>
      </c>
      <c r="K307" s="69">
        <f>SUM(I304:I307)</f>
        <v>214100</v>
      </c>
      <c r="L307" s="67"/>
      <c r="M307" s="67"/>
      <c r="N307" s="71">
        <f>SUM(I304:I307)</f>
        <v>214100</v>
      </c>
      <c r="O307" s="70">
        <v>0</v>
      </c>
      <c r="P307" s="81"/>
    </row>
    <row r="308" spans="1:16" x14ac:dyDescent="0.25">
      <c r="A308" s="51">
        <v>2</v>
      </c>
      <c r="B308" s="52" t="s">
        <v>123</v>
      </c>
      <c r="C308" s="102"/>
      <c r="D308" s="91"/>
      <c r="E308" s="52"/>
      <c r="F308" s="52"/>
      <c r="G308" s="53"/>
      <c r="H308" s="54"/>
      <c r="I308" s="73"/>
      <c r="J308" s="56"/>
      <c r="K308" s="57"/>
      <c r="L308" s="329">
        <f>SUM(I309:I320)</f>
        <v>1019100</v>
      </c>
      <c r="M308" s="330"/>
      <c r="N308" s="48"/>
      <c r="O308" s="49"/>
      <c r="P308" s="58"/>
    </row>
    <row r="309" spans="1:16" x14ac:dyDescent="0.25">
      <c r="A309" s="60">
        <v>2</v>
      </c>
      <c r="B309" s="62" t="s">
        <v>759</v>
      </c>
      <c r="C309" s="62" t="s">
        <v>760</v>
      </c>
      <c r="D309" s="86" t="s">
        <v>144</v>
      </c>
      <c r="E309" s="62" t="s">
        <v>761</v>
      </c>
      <c r="F309" s="62" t="s">
        <v>762</v>
      </c>
      <c r="G309" s="64">
        <v>1.96</v>
      </c>
      <c r="H309" s="65">
        <v>10</v>
      </c>
      <c r="I309" s="143">
        <v>78210</v>
      </c>
      <c r="J309" s="67">
        <v>45551</v>
      </c>
      <c r="K309" s="68"/>
      <c r="L309" s="69"/>
      <c r="M309" s="70"/>
      <c r="N309" s="71"/>
      <c r="O309" s="70"/>
      <c r="P309" s="72"/>
    </row>
    <row r="310" spans="1:16" x14ac:dyDescent="0.25">
      <c r="A310" s="144">
        <v>2</v>
      </c>
      <c r="B310" s="145" t="s">
        <v>759</v>
      </c>
      <c r="C310" s="62" t="s">
        <v>760</v>
      </c>
      <c r="D310" s="86" t="s">
        <v>144</v>
      </c>
      <c r="E310" s="62" t="s">
        <v>763</v>
      </c>
      <c r="F310" s="62" t="s">
        <v>331</v>
      </c>
      <c r="G310" s="64">
        <v>1.847</v>
      </c>
      <c r="H310" s="65">
        <v>10</v>
      </c>
      <c r="I310" s="143">
        <v>132720</v>
      </c>
      <c r="J310" s="67">
        <v>45551</v>
      </c>
      <c r="K310" s="68"/>
      <c r="L310" s="69"/>
      <c r="M310" s="70"/>
      <c r="N310" s="71"/>
      <c r="O310" s="70"/>
      <c r="P310" s="72"/>
    </row>
    <row r="311" spans="1:16" x14ac:dyDescent="0.25">
      <c r="A311" s="144">
        <v>2</v>
      </c>
      <c r="B311" s="145" t="s">
        <v>759</v>
      </c>
      <c r="C311" s="62" t="s">
        <v>760</v>
      </c>
      <c r="D311" s="86" t="s">
        <v>144</v>
      </c>
      <c r="E311" s="62" t="s">
        <v>764</v>
      </c>
      <c r="F311" s="62" t="s">
        <v>765</v>
      </c>
      <c r="G311" s="64">
        <v>0.84599999999999997</v>
      </c>
      <c r="H311" s="65">
        <v>8</v>
      </c>
      <c r="I311" s="143">
        <v>40290</v>
      </c>
      <c r="J311" s="67">
        <v>45551</v>
      </c>
      <c r="K311" s="68"/>
      <c r="L311" s="69"/>
      <c r="M311" s="70"/>
      <c r="N311" s="71"/>
      <c r="O311" s="70"/>
      <c r="P311" s="72"/>
    </row>
    <row r="312" spans="1:16" x14ac:dyDescent="0.25">
      <c r="A312" s="144">
        <v>2</v>
      </c>
      <c r="B312" s="145" t="s">
        <v>759</v>
      </c>
      <c r="C312" s="62" t="s">
        <v>760</v>
      </c>
      <c r="D312" s="86" t="s">
        <v>144</v>
      </c>
      <c r="E312" s="62" t="s">
        <v>766</v>
      </c>
      <c r="F312" s="62" t="s">
        <v>767</v>
      </c>
      <c r="G312" s="64">
        <v>2.9239999999999999</v>
      </c>
      <c r="H312" s="65">
        <v>10</v>
      </c>
      <c r="I312" s="143">
        <v>222780</v>
      </c>
      <c r="J312" s="67">
        <v>45551</v>
      </c>
      <c r="K312" s="68"/>
      <c r="L312" s="69"/>
      <c r="M312" s="70"/>
      <c r="N312" s="71"/>
      <c r="O312" s="70"/>
      <c r="P312" s="72"/>
    </row>
    <row r="313" spans="1:16" x14ac:dyDescent="0.25">
      <c r="A313" s="144">
        <v>2</v>
      </c>
      <c r="B313" s="145" t="s">
        <v>759</v>
      </c>
      <c r="C313" s="62" t="s">
        <v>760</v>
      </c>
      <c r="D313" s="86" t="s">
        <v>144</v>
      </c>
      <c r="E313" s="62" t="s">
        <v>768</v>
      </c>
      <c r="F313" s="62" t="s">
        <v>369</v>
      </c>
      <c r="G313" s="64">
        <v>1.0229999999999999</v>
      </c>
      <c r="H313" s="65">
        <v>10</v>
      </c>
      <c r="I313" s="143">
        <v>80580</v>
      </c>
      <c r="J313" s="67">
        <v>45551</v>
      </c>
      <c r="K313" s="68"/>
      <c r="L313" s="69"/>
      <c r="M313" s="70"/>
      <c r="N313" s="71"/>
      <c r="O313" s="70"/>
      <c r="P313" s="72"/>
    </row>
    <row r="314" spans="1:16" x14ac:dyDescent="0.25">
      <c r="A314" s="144">
        <v>2</v>
      </c>
      <c r="B314" s="145" t="s">
        <v>759</v>
      </c>
      <c r="C314" s="62" t="s">
        <v>760</v>
      </c>
      <c r="D314" s="86" t="s">
        <v>144</v>
      </c>
      <c r="E314" s="62" t="s">
        <v>769</v>
      </c>
      <c r="F314" s="62" t="s">
        <v>770</v>
      </c>
      <c r="G314" s="64">
        <v>0.95</v>
      </c>
      <c r="H314" s="65">
        <v>10</v>
      </c>
      <c r="I314" s="143">
        <v>71100</v>
      </c>
      <c r="J314" s="67">
        <v>45551</v>
      </c>
      <c r="K314" s="68"/>
      <c r="L314" s="69"/>
      <c r="M314" s="70"/>
      <c r="N314" s="71"/>
      <c r="O314" s="70"/>
      <c r="P314" s="72"/>
    </row>
    <row r="315" spans="1:16" x14ac:dyDescent="0.25">
      <c r="A315" s="144">
        <v>2</v>
      </c>
      <c r="B315" s="145" t="s">
        <v>759</v>
      </c>
      <c r="C315" s="62" t="s">
        <v>760</v>
      </c>
      <c r="D315" s="86" t="s">
        <v>144</v>
      </c>
      <c r="E315" s="62" t="s">
        <v>771</v>
      </c>
      <c r="F315" s="62" t="s">
        <v>772</v>
      </c>
      <c r="G315" s="64">
        <v>1.7989999999999999</v>
      </c>
      <c r="H315" s="65">
        <v>10</v>
      </c>
      <c r="I315" s="143">
        <v>168270</v>
      </c>
      <c r="J315" s="67">
        <v>45551</v>
      </c>
      <c r="K315" s="68"/>
      <c r="L315" s="69"/>
      <c r="M315" s="70"/>
      <c r="N315" s="71"/>
      <c r="O315" s="70"/>
      <c r="P315" s="72"/>
    </row>
    <row r="316" spans="1:16" x14ac:dyDescent="0.25">
      <c r="A316" s="144">
        <v>2</v>
      </c>
      <c r="B316" s="145" t="s">
        <v>759</v>
      </c>
      <c r="C316" s="62" t="s">
        <v>760</v>
      </c>
      <c r="D316" s="86" t="s">
        <v>144</v>
      </c>
      <c r="E316" s="62" t="s">
        <v>773</v>
      </c>
      <c r="F316" s="62" t="s">
        <v>774</v>
      </c>
      <c r="G316" s="64">
        <v>1.5840000000000001</v>
      </c>
      <c r="H316" s="65">
        <v>10</v>
      </c>
      <c r="I316" s="143">
        <v>101910</v>
      </c>
      <c r="J316" s="67">
        <v>45551</v>
      </c>
      <c r="K316" s="68"/>
      <c r="L316" s="69"/>
      <c r="M316" s="70"/>
      <c r="N316" s="71"/>
      <c r="O316" s="70"/>
      <c r="P316" s="72"/>
    </row>
    <row r="317" spans="1:16" x14ac:dyDescent="0.25">
      <c r="A317" s="144">
        <v>2</v>
      </c>
      <c r="B317" s="145" t="s">
        <v>759</v>
      </c>
      <c r="C317" s="62" t="s">
        <v>760</v>
      </c>
      <c r="D317" s="86" t="s">
        <v>144</v>
      </c>
      <c r="E317" s="62" t="s">
        <v>775</v>
      </c>
      <c r="F317" s="62" t="s">
        <v>776</v>
      </c>
      <c r="G317" s="64">
        <v>0.14399999999999999</v>
      </c>
      <c r="H317" s="65">
        <v>10</v>
      </c>
      <c r="I317" s="143">
        <v>7110</v>
      </c>
      <c r="J317" s="67">
        <v>45551</v>
      </c>
      <c r="K317" s="68"/>
      <c r="L317" s="69"/>
      <c r="M317" s="70"/>
      <c r="N317" s="71"/>
      <c r="O317" s="70"/>
      <c r="P317" s="72"/>
    </row>
    <row r="318" spans="1:16" x14ac:dyDescent="0.25">
      <c r="A318" s="144">
        <v>2</v>
      </c>
      <c r="B318" s="145" t="s">
        <v>759</v>
      </c>
      <c r="C318" s="62" t="s">
        <v>760</v>
      </c>
      <c r="D318" s="86" t="s">
        <v>144</v>
      </c>
      <c r="E318" s="62" t="s">
        <v>777</v>
      </c>
      <c r="F318" s="62" t="s">
        <v>528</v>
      </c>
      <c r="G318" s="64">
        <v>0.28999999999999998</v>
      </c>
      <c r="H318" s="65">
        <v>10</v>
      </c>
      <c r="I318" s="143">
        <v>14220</v>
      </c>
      <c r="J318" s="67">
        <v>45551</v>
      </c>
      <c r="K318" s="68"/>
      <c r="L318" s="69"/>
      <c r="M318" s="70"/>
      <c r="N318" s="71"/>
      <c r="O318" s="70"/>
      <c r="P318" s="72"/>
    </row>
    <row r="319" spans="1:16" x14ac:dyDescent="0.25">
      <c r="A319" s="144">
        <v>2</v>
      </c>
      <c r="B319" s="145" t="s">
        <v>759</v>
      </c>
      <c r="C319" s="62" t="s">
        <v>760</v>
      </c>
      <c r="D319" s="86" t="s">
        <v>144</v>
      </c>
      <c r="E319" s="62" t="s">
        <v>778</v>
      </c>
      <c r="F319" s="62" t="s">
        <v>779</v>
      </c>
      <c r="G319" s="64">
        <v>1.0760000000000001</v>
      </c>
      <c r="H319" s="65">
        <v>10</v>
      </c>
      <c r="I319" s="143">
        <v>82950</v>
      </c>
      <c r="J319" s="67">
        <v>45551</v>
      </c>
      <c r="K319" s="68"/>
      <c r="L319" s="69"/>
      <c r="M319" s="70"/>
      <c r="N319" s="71"/>
      <c r="O319" s="70"/>
      <c r="P319" s="72"/>
    </row>
    <row r="320" spans="1:16" x14ac:dyDescent="0.25">
      <c r="A320" s="144">
        <v>2</v>
      </c>
      <c r="B320" s="145" t="s">
        <v>759</v>
      </c>
      <c r="C320" s="62" t="s">
        <v>760</v>
      </c>
      <c r="D320" s="86" t="s">
        <v>144</v>
      </c>
      <c r="E320" s="62" t="s">
        <v>780</v>
      </c>
      <c r="F320" s="62" t="s">
        <v>431</v>
      </c>
      <c r="G320" s="64">
        <v>0.28999999999999998</v>
      </c>
      <c r="H320" s="65">
        <v>10</v>
      </c>
      <c r="I320" s="143">
        <v>18960</v>
      </c>
      <c r="J320" s="67">
        <v>45551</v>
      </c>
      <c r="K320" s="68">
        <f>SUM(I309:I320)</f>
        <v>1019100</v>
      </c>
      <c r="L320" s="69"/>
      <c r="M320" s="70"/>
      <c r="N320" s="71">
        <v>1019100</v>
      </c>
      <c r="O320" s="70">
        <v>0</v>
      </c>
      <c r="P320" s="72"/>
    </row>
    <row r="321" spans="1:46" s="127" customFormat="1" ht="18.75" x14ac:dyDescent="0.3">
      <c r="A321" s="146">
        <v>3</v>
      </c>
      <c r="B321" s="147" t="s">
        <v>781</v>
      </c>
      <c r="C321" s="148"/>
      <c r="D321" s="119"/>
      <c r="E321" s="120"/>
      <c r="F321" s="120"/>
      <c r="G321" s="121"/>
      <c r="H321" s="122"/>
      <c r="I321" s="123"/>
      <c r="J321" s="124"/>
      <c r="K321" s="125"/>
      <c r="L321" s="335"/>
      <c r="M321" s="335">
        <f>SUM(L322:L426)</f>
        <v>12656157.85</v>
      </c>
      <c r="N321" s="48"/>
      <c r="O321" s="49"/>
      <c r="P321" s="58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126"/>
      <c r="AC321" s="126"/>
      <c r="AD321" s="126"/>
      <c r="AE321" s="126"/>
      <c r="AF321" s="126"/>
      <c r="AG321" s="126"/>
      <c r="AH321" s="126"/>
      <c r="AI321" s="126"/>
      <c r="AJ321" s="126"/>
      <c r="AK321" s="126"/>
      <c r="AL321" s="126"/>
      <c r="AM321" s="126"/>
      <c r="AN321" s="126"/>
      <c r="AO321" s="126"/>
      <c r="AP321" s="126"/>
      <c r="AQ321" s="126"/>
      <c r="AR321" s="126"/>
      <c r="AS321" s="126"/>
      <c r="AT321" s="126"/>
    </row>
    <row r="322" spans="1:46" x14ac:dyDescent="0.25">
      <c r="A322" s="51">
        <v>3</v>
      </c>
      <c r="B322" s="52" t="s">
        <v>3</v>
      </c>
      <c r="C322" s="148"/>
      <c r="D322" s="91"/>
      <c r="E322" s="52"/>
      <c r="F322" s="52"/>
      <c r="G322" s="53"/>
      <c r="H322" s="54"/>
      <c r="I322" s="73"/>
      <c r="J322" s="56"/>
      <c r="K322" s="57"/>
      <c r="L322" s="329">
        <f>SUM(K323:K350)</f>
        <v>1246453.3500000001</v>
      </c>
      <c r="M322" s="330"/>
      <c r="N322" s="149"/>
      <c r="O322" s="150"/>
      <c r="P322" s="151"/>
    </row>
    <row r="323" spans="1:46" x14ac:dyDescent="0.25">
      <c r="A323" s="60">
        <v>3</v>
      </c>
      <c r="B323" s="62" t="s">
        <v>782</v>
      </c>
      <c r="C323" s="145" t="s">
        <v>783</v>
      </c>
      <c r="D323" s="62" t="s">
        <v>359</v>
      </c>
      <c r="E323" s="62" t="s">
        <v>784</v>
      </c>
      <c r="F323" s="62" t="s">
        <v>785</v>
      </c>
      <c r="G323" s="64">
        <v>3.2</v>
      </c>
      <c r="H323" s="65">
        <v>9</v>
      </c>
      <c r="I323" s="143">
        <v>225315</v>
      </c>
      <c r="J323" s="67">
        <v>45561</v>
      </c>
      <c r="K323" s="68"/>
      <c r="L323" s="336"/>
      <c r="M323" s="337"/>
      <c r="N323" s="75"/>
      <c r="O323" s="76"/>
      <c r="P323" s="77"/>
    </row>
    <row r="324" spans="1:46" x14ac:dyDescent="0.25">
      <c r="A324" s="60">
        <v>3</v>
      </c>
      <c r="B324" s="62" t="s">
        <v>782</v>
      </c>
      <c r="C324" s="145" t="s">
        <v>783</v>
      </c>
      <c r="D324" s="62" t="s">
        <v>359</v>
      </c>
      <c r="E324" s="62" t="s">
        <v>786</v>
      </c>
      <c r="F324" s="62" t="s">
        <v>749</v>
      </c>
      <c r="G324" s="64">
        <v>1.1599999999999999</v>
      </c>
      <c r="H324" s="65">
        <v>10</v>
      </c>
      <c r="I324" s="143">
        <v>95446</v>
      </c>
      <c r="J324" s="67">
        <v>45561</v>
      </c>
      <c r="K324" s="68"/>
      <c r="L324" s="336"/>
      <c r="M324" s="337"/>
      <c r="N324" s="75"/>
      <c r="O324" s="76"/>
      <c r="P324" s="77"/>
    </row>
    <row r="325" spans="1:46" x14ac:dyDescent="0.25">
      <c r="A325" s="60">
        <v>3</v>
      </c>
      <c r="B325" s="62" t="s">
        <v>782</v>
      </c>
      <c r="C325" s="145" t="s">
        <v>783</v>
      </c>
      <c r="D325" s="62" t="s">
        <v>359</v>
      </c>
      <c r="E325" s="62" t="s">
        <v>787</v>
      </c>
      <c r="F325" s="62" t="s">
        <v>788</v>
      </c>
      <c r="G325" s="64">
        <v>3.7</v>
      </c>
      <c r="H325" s="65">
        <v>10</v>
      </c>
      <c r="I325" s="143">
        <v>305114</v>
      </c>
      <c r="J325" s="67">
        <v>45561</v>
      </c>
      <c r="K325" s="68"/>
      <c r="L325" s="336"/>
      <c r="M325" s="337"/>
      <c r="N325" s="75"/>
      <c r="O325" s="76"/>
      <c r="P325" s="77"/>
    </row>
    <row r="326" spans="1:46" x14ac:dyDescent="0.25">
      <c r="A326" s="60">
        <v>3</v>
      </c>
      <c r="B326" s="62" t="s">
        <v>782</v>
      </c>
      <c r="C326" s="145" t="s">
        <v>783</v>
      </c>
      <c r="D326" s="62" t="s">
        <v>359</v>
      </c>
      <c r="E326" s="62" t="s">
        <v>789</v>
      </c>
      <c r="F326" s="62" t="s">
        <v>790</v>
      </c>
      <c r="G326" s="64">
        <v>0.62</v>
      </c>
      <c r="H326" s="65">
        <v>9</v>
      </c>
      <c r="I326" s="143">
        <v>47920</v>
      </c>
      <c r="J326" s="67">
        <v>45561</v>
      </c>
      <c r="K326" s="68"/>
      <c r="L326" s="336"/>
      <c r="M326" s="337"/>
      <c r="N326" s="75"/>
      <c r="O326" s="76"/>
      <c r="P326" s="77"/>
    </row>
    <row r="327" spans="1:46" ht="30" x14ac:dyDescent="0.25">
      <c r="A327" s="60">
        <v>3</v>
      </c>
      <c r="B327" s="62" t="s">
        <v>782</v>
      </c>
      <c r="C327" s="145" t="s">
        <v>783</v>
      </c>
      <c r="D327" s="62" t="s">
        <v>359</v>
      </c>
      <c r="E327" s="62" t="s">
        <v>791</v>
      </c>
      <c r="F327" s="62" t="s">
        <v>792</v>
      </c>
      <c r="G327" s="64">
        <v>1.1599999999999999</v>
      </c>
      <c r="H327" s="65">
        <v>9</v>
      </c>
      <c r="I327" s="143">
        <v>77847</v>
      </c>
      <c r="J327" s="67">
        <v>45561</v>
      </c>
      <c r="K327" s="68">
        <f>SUM(I323:I327)</f>
        <v>751642</v>
      </c>
      <c r="L327" s="336"/>
      <c r="M327" s="337"/>
      <c r="N327" s="68">
        <v>751642</v>
      </c>
      <c r="O327" s="110">
        <v>0</v>
      </c>
      <c r="P327" s="77"/>
    </row>
    <row r="328" spans="1:46" x14ac:dyDescent="0.25">
      <c r="A328" s="60">
        <v>3</v>
      </c>
      <c r="B328" s="62" t="s">
        <v>782</v>
      </c>
      <c r="C328" s="145" t="s">
        <v>793</v>
      </c>
      <c r="D328" s="62" t="s">
        <v>144</v>
      </c>
      <c r="E328" s="62" t="s">
        <v>794</v>
      </c>
      <c r="F328" s="62" t="s">
        <v>795</v>
      </c>
      <c r="G328" s="64">
        <v>0.46200000000000002</v>
      </c>
      <c r="H328" s="65">
        <v>10</v>
      </c>
      <c r="I328" s="143">
        <v>40083.81</v>
      </c>
      <c r="J328" s="67">
        <v>45569</v>
      </c>
      <c r="K328" s="68"/>
      <c r="L328" s="336"/>
      <c r="M328" s="337"/>
      <c r="N328" s="130"/>
      <c r="O328" s="76"/>
      <c r="P328" s="77"/>
    </row>
    <row r="329" spans="1:46" x14ac:dyDescent="0.25">
      <c r="A329" s="60">
        <v>3</v>
      </c>
      <c r="B329" s="62" t="s">
        <v>782</v>
      </c>
      <c r="C329" s="145" t="s">
        <v>793</v>
      </c>
      <c r="D329" s="62" t="s">
        <v>144</v>
      </c>
      <c r="E329" s="62" t="s">
        <v>796</v>
      </c>
      <c r="F329" s="62" t="s">
        <v>797</v>
      </c>
      <c r="G329" s="64">
        <v>8.5000000000000006E-2</v>
      </c>
      <c r="H329" s="65">
        <v>8</v>
      </c>
      <c r="I329" s="143">
        <v>9322.2199999999993</v>
      </c>
      <c r="J329" s="67">
        <v>45569</v>
      </c>
      <c r="K329" s="68"/>
      <c r="L329" s="336"/>
      <c r="M329" s="337"/>
      <c r="N329" s="75"/>
      <c r="O329" s="76"/>
      <c r="P329" s="77"/>
    </row>
    <row r="330" spans="1:46" x14ac:dyDescent="0.25">
      <c r="A330" s="60">
        <v>3</v>
      </c>
      <c r="B330" s="62" t="s">
        <v>782</v>
      </c>
      <c r="C330" s="145" t="s">
        <v>793</v>
      </c>
      <c r="D330" s="62" t="s">
        <v>144</v>
      </c>
      <c r="E330" s="62" t="s">
        <v>798</v>
      </c>
      <c r="F330" s="62" t="s">
        <v>799</v>
      </c>
      <c r="G330" s="64">
        <v>0.24</v>
      </c>
      <c r="H330" s="65">
        <v>8</v>
      </c>
      <c r="I330" s="143">
        <v>29162.62</v>
      </c>
      <c r="J330" s="67">
        <v>45569</v>
      </c>
      <c r="K330" s="68"/>
      <c r="L330" s="336"/>
      <c r="M330" s="337"/>
      <c r="N330" s="75"/>
      <c r="O330" s="76"/>
      <c r="P330" s="77"/>
    </row>
    <row r="331" spans="1:46" x14ac:dyDescent="0.25">
      <c r="A331" s="60">
        <v>3</v>
      </c>
      <c r="B331" s="62" t="s">
        <v>782</v>
      </c>
      <c r="C331" s="145" t="s">
        <v>793</v>
      </c>
      <c r="D331" s="62" t="s">
        <v>144</v>
      </c>
      <c r="E331" s="62" t="s">
        <v>800</v>
      </c>
      <c r="F331" s="62" t="s">
        <v>801</v>
      </c>
      <c r="G331" s="64">
        <v>0.152</v>
      </c>
      <c r="H331" s="65">
        <v>8</v>
      </c>
      <c r="I331" s="143">
        <v>23724.28</v>
      </c>
      <c r="J331" s="67">
        <v>45569</v>
      </c>
      <c r="K331" s="68"/>
      <c r="L331" s="336"/>
      <c r="M331" s="337"/>
      <c r="N331" s="75"/>
      <c r="O331" s="76"/>
      <c r="P331" s="77"/>
    </row>
    <row r="332" spans="1:46" x14ac:dyDescent="0.25">
      <c r="A332" s="60">
        <v>3</v>
      </c>
      <c r="B332" s="62" t="s">
        <v>782</v>
      </c>
      <c r="C332" s="145" t="s">
        <v>793</v>
      </c>
      <c r="D332" s="62" t="s">
        <v>144</v>
      </c>
      <c r="E332" s="62" t="s">
        <v>802</v>
      </c>
      <c r="F332" s="62" t="s">
        <v>803</v>
      </c>
      <c r="G332" s="64">
        <v>0.42</v>
      </c>
      <c r="H332" s="65">
        <v>9</v>
      </c>
      <c r="I332" s="143">
        <v>41295.089999999997</v>
      </c>
      <c r="J332" s="67">
        <v>45569</v>
      </c>
      <c r="K332" s="68"/>
      <c r="L332" s="336"/>
      <c r="M332" s="337"/>
      <c r="N332" s="75"/>
      <c r="O332" s="76"/>
      <c r="P332" s="77"/>
    </row>
    <row r="333" spans="1:46" x14ac:dyDescent="0.25">
      <c r="A333" s="60">
        <v>3</v>
      </c>
      <c r="B333" s="62" t="s">
        <v>782</v>
      </c>
      <c r="C333" s="145" t="s">
        <v>793</v>
      </c>
      <c r="D333" s="62" t="s">
        <v>144</v>
      </c>
      <c r="E333" s="62" t="s">
        <v>804</v>
      </c>
      <c r="F333" s="62" t="s">
        <v>314</v>
      </c>
      <c r="G333" s="64">
        <v>0.253</v>
      </c>
      <c r="H333" s="65">
        <v>9</v>
      </c>
      <c r="I333" s="143">
        <v>25674.22</v>
      </c>
      <c r="J333" s="67">
        <v>45569</v>
      </c>
      <c r="K333" s="68"/>
      <c r="L333" s="336"/>
      <c r="M333" s="337"/>
      <c r="N333" s="75"/>
      <c r="O333" s="76"/>
      <c r="P333" s="77"/>
    </row>
    <row r="334" spans="1:46" x14ac:dyDescent="0.25">
      <c r="A334" s="60">
        <v>3</v>
      </c>
      <c r="B334" s="62" t="s">
        <v>782</v>
      </c>
      <c r="C334" s="145" t="s">
        <v>793</v>
      </c>
      <c r="D334" s="62" t="s">
        <v>144</v>
      </c>
      <c r="E334" s="62" t="s">
        <v>805</v>
      </c>
      <c r="F334" s="62" t="s">
        <v>806</v>
      </c>
      <c r="G334" s="64">
        <v>0.32500000000000001</v>
      </c>
      <c r="H334" s="65">
        <v>10</v>
      </c>
      <c r="I334" s="143">
        <v>26590.87</v>
      </c>
      <c r="J334" s="67">
        <v>45569</v>
      </c>
      <c r="K334" s="68"/>
      <c r="L334" s="336"/>
      <c r="M334" s="337"/>
      <c r="N334" s="75"/>
      <c r="O334" s="76"/>
      <c r="P334" s="77"/>
    </row>
    <row r="335" spans="1:46" x14ac:dyDescent="0.25">
      <c r="A335" s="60">
        <v>3</v>
      </c>
      <c r="B335" s="62" t="s">
        <v>782</v>
      </c>
      <c r="C335" s="145" t="s">
        <v>793</v>
      </c>
      <c r="D335" s="62" t="s">
        <v>144</v>
      </c>
      <c r="E335" s="62" t="s">
        <v>807</v>
      </c>
      <c r="F335" s="62" t="s">
        <v>808</v>
      </c>
      <c r="G335" s="64">
        <v>0.28299999999999997</v>
      </c>
      <c r="H335" s="65">
        <v>9</v>
      </c>
      <c r="I335" s="143">
        <v>20948.72</v>
      </c>
      <c r="J335" s="67">
        <v>45569</v>
      </c>
      <c r="K335" s="68"/>
      <c r="L335" s="336"/>
      <c r="M335" s="337"/>
      <c r="N335" s="75"/>
      <c r="O335" s="76"/>
      <c r="P335" s="77"/>
    </row>
    <row r="336" spans="1:46" x14ac:dyDescent="0.25">
      <c r="A336" s="60">
        <v>3</v>
      </c>
      <c r="B336" s="62" t="s">
        <v>782</v>
      </c>
      <c r="C336" s="145" t="s">
        <v>793</v>
      </c>
      <c r="D336" s="62" t="s">
        <v>144</v>
      </c>
      <c r="E336" s="62" t="s">
        <v>809</v>
      </c>
      <c r="F336" s="62" t="s">
        <v>810</v>
      </c>
      <c r="G336" s="64">
        <v>6.2E-2</v>
      </c>
      <c r="H336" s="65">
        <v>10</v>
      </c>
      <c r="I336" s="143">
        <v>4310.6499999999996</v>
      </c>
      <c r="J336" s="67">
        <v>45569</v>
      </c>
      <c r="K336" s="68"/>
      <c r="L336" s="336"/>
      <c r="M336" s="337"/>
      <c r="N336" s="75"/>
      <c r="O336" s="76"/>
      <c r="P336" s="77"/>
    </row>
    <row r="337" spans="1:16" x14ac:dyDescent="0.25">
      <c r="A337" s="60">
        <v>3</v>
      </c>
      <c r="B337" s="62" t="s">
        <v>782</v>
      </c>
      <c r="C337" s="145" t="s">
        <v>793</v>
      </c>
      <c r="D337" s="62" t="s">
        <v>144</v>
      </c>
      <c r="E337" s="62" t="s">
        <v>811</v>
      </c>
      <c r="F337" s="62" t="s">
        <v>812</v>
      </c>
      <c r="G337" s="64">
        <v>0.74099999999999999</v>
      </c>
      <c r="H337" s="65">
        <v>8</v>
      </c>
      <c r="I337" s="143">
        <v>64265.52</v>
      </c>
      <c r="J337" s="67">
        <v>45569</v>
      </c>
      <c r="K337" s="68"/>
      <c r="L337" s="336"/>
      <c r="M337" s="337"/>
      <c r="N337" s="75"/>
      <c r="O337" s="76"/>
      <c r="P337" s="77"/>
    </row>
    <row r="338" spans="1:16" x14ac:dyDescent="0.25">
      <c r="A338" s="60">
        <v>3</v>
      </c>
      <c r="B338" s="62" t="s">
        <v>782</v>
      </c>
      <c r="C338" s="145" t="s">
        <v>793</v>
      </c>
      <c r="D338" s="62" t="s">
        <v>144</v>
      </c>
      <c r="E338" s="62" t="s">
        <v>813</v>
      </c>
      <c r="F338" s="62" t="s">
        <v>814</v>
      </c>
      <c r="G338" s="64">
        <v>9.9000000000000005E-2</v>
      </c>
      <c r="H338" s="65">
        <v>9</v>
      </c>
      <c r="I338" s="143">
        <v>8095.62</v>
      </c>
      <c r="J338" s="67">
        <v>45569</v>
      </c>
      <c r="K338" s="68"/>
      <c r="L338" s="336"/>
      <c r="M338" s="337"/>
      <c r="N338" s="75"/>
      <c r="O338" s="76"/>
      <c r="P338" s="77"/>
    </row>
    <row r="339" spans="1:16" x14ac:dyDescent="0.25">
      <c r="A339" s="60">
        <v>3</v>
      </c>
      <c r="B339" s="62" t="s">
        <v>782</v>
      </c>
      <c r="C339" s="145" t="s">
        <v>793</v>
      </c>
      <c r="D339" s="62" t="s">
        <v>144</v>
      </c>
      <c r="E339" s="62" t="s">
        <v>815</v>
      </c>
      <c r="F339" s="62" t="s">
        <v>816</v>
      </c>
      <c r="G339" s="64">
        <v>0.40300000000000002</v>
      </c>
      <c r="H339" s="65">
        <v>8</v>
      </c>
      <c r="I339" s="143">
        <v>34958.339999999997</v>
      </c>
      <c r="J339" s="67">
        <v>45569</v>
      </c>
      <c r="K339" s="68"/>
      <c r="L339" s="336"/>
      <c r="M339" s="337"/>
      <c r="N339" s="75"/>
      <c r="O339" s="76"/>
      <c r="P339" s="77"/>
    </row>
    <row r="340" spans="1:16" x14ac:dyDescent="0.25">
      <c r="A340" s="60">
        <v>3</v>
      </c>
      <c r="B340" s="62" t="s">
        <v>782</v>
      </c>
      <c r="C340" s="145" t="s">
        <v>793</v>
      </c>
      <c r="D340" s="62" t="s">
        <v>144</v>
      </c>
      <c r="E340" s="62" t="s">
        <v>817</v>
      </c>
      <c r="F340" s="62" t="s">
        <v>818</v>
      </c>
      <c r="G340" s="64">
        <v>0.23899999999999999</v>
      </c>
      <c r="H340" s="65">
        <v>8</v>
      </c>
      <c r="I340" s="143">
        <v>22032.61</v>
      </c>
      <c r="J340" s="67">
        <v>45569</v>
      </c>
      <c r="K340" s="68"/>
      <c r="L340" s="336"/>
      <c r="M340" s="337"/>
      <c r="N340" s="75"/>
      <c r="O340" s="76"/>
      <c r="P340" s="77"/>
    </row>
    <row r="341" spans="1:16" x14ac:dyDescent="0.25">
      <c r="A341" s="60">
        <v>3</v>
      </c>
      <c r="B341" s="62" t="s">
        <v>782</v>
      </c>
      <c r="C341" s="145" t="s">
        <v>793</v>
      </c>
      <c r="D341" s="62" t="s">
        <v>144</v>
      </c>
      <c r="E341" s="62" t="s">
        <v>819</v>
      </c>
      <c r="F341" s="62" t="s">
        <v>820</v>
      </c>
      <c r="G341" s="64">
        <v>0.14799999999999999</v>
      </c>
      <c r="H341" s="65">
        <v>8</v>
      </c>
      <c r="I341" s="143">
        <v>11386.14</v>
      </c>
      <c r="J341" s="67">
        <v>45569</v>
      </c>
      <c r="K341" s="68"/>
      <c r="L341" s="336"/>
      <c r="M341" s="337"/>
      <c r="N341" s="75"/>
      <c r="O341" s="76"/>
      <c r="P341" s="77"/>
    </row>
    <row r="342" spans="1:16" x14ac:dyDescent="0.25">
      <c r="A342" s="60">
        <v>3</v>
      </c>
      <c r="B342" s="62" t="s">
        <v>782</v>
      </c>
      <c r="C342" s="145" t="s">
        <v>793</v>
      </c>
      <c r="D342" s="62" t="s">
        <v>144</v>
      </c>
      <c r="E342" s="62" t="s">
        <v>821</v>
      </c>
      <c r="F342" s="62" t="s">
        <v>822</v>
      </c>
      <c r="G342" s="64">
        <v>0.222</v>
      </c>
      <c r="H342" s="65">
        <v>10</v>
      </c>
      <c r="I342" s="143">
        <v>17019.2</v>
      </c>
      <c r="J342" s="67">
        <v>45569</v>
      </c>
      <c r="K342" s="68"/>
      <c r="L342" s="336"/>
      <c r="M342" s="337"/>
      <c r="N342" s="75"/>
      <c r="O342" s="76"/>
      <c r="P342" s="77"/>
    </row>
    <row r="343" spans="1:16" x14ac:dyDescent="0.25">
      <c r="A343" s="60">
        <v>3</v>
      </c>
      <c r="B343" s="62" t="s">
        <v>782</v>
      </c>
      <c r="C343" s="145" t="s">
        <v>793</v>
      </c>
      <c r="D343" s="62" t="s">
        <v>144</v>
      </c>
      <c r="E343" s="62" t="s">
        <v>823</v>
      </c>
      <c r="F343" s="62" t="s">
        <v>822</v>
      </c>
      <c r="G343" s="64">
        <v>6.4000000000000001E-2</v>
      </c>
      <c r="H343" s="65">
        <v>10</v>
      </c>
      <c r="I343" s="143">
        <v>5905.65</v>
      </c>
      <c r="J343" s="67">
        <v>45569</v>
      </c>
      <c r="K343" s="68"/>
      <c r="L343" s="336"/>
      <c r="M343" s="337"/>
      <c r="N343" s="75"/>
      <c r="O343" s="76"/>
      <c r="P343" s="77"/>
    </row>
    <row r="344" spans="1:16" x14ac:dyDescent="0.25">
      <c r="A344" s="60">
        <v>3</v>
      </c>
      <c r="B344" s="62" t="s">
        <v>782</v>
      </c>
      <c r="C344" s="145" t="s">
        <v>793</v>
      </c>
      <c r="D344" s="62" t="s">
        <v>144</v>
      </c>
      <c r="E344" s="62" t="s">
        <v>824</v>
      </c>
      <c r="F344" s="62" t="s">
        <v>825</v>
      </c>
      <c r="G344" s="64">
        <v>3.3000000000000002E-2</v>
      </c>
      <c r="H344" s="65">
        <v>8</v>
      </c>
      <c r="I344" s="143">
        <v>3066.52</v>
      </c>
      <c r="J344" s="67">
        <v>45569</v>
      </c>
      <c r="K344" s="68"/>
      <c r="L344" s="336"/>
      <c r="M344" s="337"/>
      <c r="N344" s="75"/>
      <c r="O344" s="76"/>
      <c r="P344" s="77"/>
    </row>
    <row r="345" spans="1:16" x14ac:dyDescent="0.25">
      <c r="A345" s="60">
        <v>3</v>
      </c>
      <c r="B345" s="62" t="s">
        <v>782</v>
      </c>
      <c r="C345" s="145" t="s">
        <v>793</v>
      </c>
      <c r="D345" s="62" t="s">
        <v>144</v>
      </c>
      <c r="E345" s="62" t="s">
        <v>826</v>
      </c>
      <c r="F345" s="62" t="s">
        <v>827</v>
      </c>
      <c r="G345" s="64">
        <v>0.161</v>
      </c>
      <c r="H345" s="65">
        <v>8</v>
      </c>
      <c r="I345" s="143">
        <v>13963.62</v>
      </c>
      <c r="J345" s="67">
        <v>45569</v>
      </c>
      <c r="K345" s="68"/>
      <c r="L345" s="336"/>
      <c r="M345" s="337"/>
      <c r="N345" s="75"/>
      <c r="O345" s="76"/>
      <c r="P345" s="77"/>
    </row>
    <row r="346" spans="1:16" x14ac:dyDescent="0.25">
      <c r="A346" s="60">
        <v>3</v>
      </c>
      <c r="B346" s="62" t="s">
        <v>782</v>
      </c>
      <c r="C346" s="145" t="s">
        <v>793</v>
      </c>
      <c r="D346" s="62" t="s">
        <v>144</v>
      </c>
      <c r="E346" s="62" t="s">
        <v>828</v>
      </c>
      <c r="F346" s="62" t="s">
        <v>829</v>
      </c>
      <c r="G346" s="64">
        <v>0.28999999999999998</v>
      </c>
      <c r="H346" s="65">
        <v>9</v>
      </c>
      <c r="I346" s="143">
        <v>30181.14</v>
      </c>
      <c r="J346" s="67">
        <v>45569</v>
      </c>
      <c r="K346" s="68"/>
      <c r="L346" s="336"/>
      <c r="M346" s="337"/>
      <c r="N346" s="75"/>
      <c r="O346" s="76"/>
      <c r="P346" s="77"/>
    </row>
    <row r="347" spans="1:16" x14ac:dyDescent="0.25">
      <c r="A347" s="60">
        <v>3</v>
      </c>
      <c r="B347" s="62" t="s">
        <v>782</v>
      </c>
      <c r="C347" s="145" t="s">
        <v>793</v>
      </c>
      <c r="D347" s="62" t="s">
        <v>144</v>
      </c>
      <c r="E347" s="62" t="s">
        <v>830</v>
      </c>
      <c r="F347" s="62" t="s">
        <v>831</v>
      </c>
      <c r="G347" s="64">
        <v>0.23400000000000001</v>
      </c>
      <c r="H347" s="65">
        <v>8</v>
      </c>
      <c r="I347" s="143">
        <v>23012.05</v>
      </c>
      <c r="J347" s="67">
        <v>45569</v>
      </c>
      <c r="K347" s="68"/>
      <c r="L347" s="336"/>
      <c r="M347" s="337"/>
      <c r="N347" s="75"/>
      <c r="O347" s="76"/>
      <c r="P347" s="77"/>
    </row>
    <row r="348" spans="1:16" x14ac:dyDescent="0.25">
      <c r="A348" s="60">
        <v>3</v>
      </c>
      <c r="B348" s="62" t="s">
        <v>782</v>
      </c>
      <c r="C348" s="145" t="s">
        <v>793</v>
      </c>
      <c r="D348" s="62" t="s">
        <v>144</v>
      </c>
      <c r="E348" s="62" t="s">
        <v>832</v>
      </c>
      <c r="F348" s="62" t="s">
        <v>833</v>
      </c>
      <c r="G348" s="64">
        <v>0.10100000000000001</v>
      </c>
      <c r="H348" s="65">
        <v>10</v>
      </c>
      <c r="I348" s="143">
        <v>7118.71</v>
      </c>
      <c r="J348" s="67">
        <v>45569</v>
      </c>
      <c r="K348" s="68"/>
      <c r="L348" s="336"/>
      <c r="M348" s="337"/>
      <c r="N348" s="75"/>
      <c r="O348" s="76"/>
      <c r="P348" s="77"/>
    </row>
    <row r="349" spans="1:16" x14ac:dyDescent="0.25">
      <c r="A349" s="60">
        <v>3</v>
      </c>
      <c r="B349" s="62" t="s">
        <v>782</v>
      </c>
      <c r="C349" s="145" t="s">
        <v>793</v>
      </c>
      <c r="D349" s="62" t="s">
        <v>144</v>
      </c>
      <c r="E349" s="62" t="s">
        <v>834</v>
      </c>
      <c r="F349" s="62" t="s">
        <v>732</v>
      </c>
      <c r="G349" s="64">
        <v>0.155</v>
      </c>
      <c r="H349" s="65">
        <v>10</v>
      </c>
      <c r="I349" s="143">
        <v>23207.24</v>
      </c>
      <c r="J349" s="67">
        <v>45569</v>
      </c>
      <c r="K349" s="68"/>
      <c r="L349" s="336"/>
      <c r="M349" s="337"/>
      <c r="N349" s="75"/>
      <c r="O349" s="76"/>
      <c r="P349" s="77"/>
    </row>
    <row r="350" spans="1:16" x14ac:dyDescent="0.25">
      <c r="A350" s="60">
        <v>3</v>
      </c>
      <c r="B350" s="62" t="s">
        <v>782</v>
      </c>
      <c r="C350" s="145" t="s">
        <v>793</v>
      </c>
      <c r="D350" s="62" t="s">
        <v>144</v>
      </c>
      <c r="E350" s="62" t="s">
        <v>835</v>
      </c>
      <c r="F350" s="62" t="s">
        <v>536</v>
      </c>
      <c r="G350" s="64">
        <v>5.0999999999999997E-2</v>
      </c>
      <c r="H350" s="65">
        <v>10</v>
      </c>
      <c r="I350" s="143">
        <v>9486.51</v>
      </c>
      <c r="J350" s="67">
        <v>45569</v>
      </c>
      <c r="K350" s="68">
        <f>SUM(I328:I350)</f>
        <v>494811.35000000003</v>
      </c>
      <c r="L350" s="336"/>
      <c r="M350" s="337"/>
      <c r="N350" s="130">
        <v>494811.35</v>
      </c>
      <c r="O350" s="110">
        <v>0</v>
      </c>
      <c r="P350" s="77"/>
    </row>
    <row r="351" spans="1:16" ht="14.1" customHeight="1" x14ac:dyDescent="0.25">
      <c r="A351" s="51">
        <v>3</v>
      </c>
      <c r="B351" s="52" t="s">
        <v>6</v>
      </c>
      <c r="C351" s="148"/>
      <c r="D351" s="91"/>
      <c r="E351" s="52"/>
      <c r="F351" s="52"/>
      <c r="G351" s="53"/>
      <c r="H351" s="54"/>
      <c r="I351" s="73"/>
      <c r="J351" s="56"/>
      <c r="K351" s="57"/>
      <c r="L351" s="329">
        <f>SUM(I352:I359)</f>
        <v>1046350</v>
      </c>
      <c r="M351" s="330"/>
      <c r="N351" s="149"/>
      <c r="O351" s="150"/>
      <c r="P351" s="151"/>
    </row>
    <row r="352" spans="1:16" ht="30.6" customHeight="1" x14ac:dyDescent="0.25">
      <c r="A352" s="60">
        <v>3</v>
      </c>
      <c r="B352" s="62" t="s">
        <v>836</v>
      </c>
      <c r="C352" s="62" t="s">
        <v>837</v>
      </c>
      <c r="D352" s="62" t="s">
        <v>317</v>
      </c>
      <c r="E352" s="79" t="s">
        <v>838</v>
      </c>
      <c r="F352" s="79" t="s">
        <v>839</v>
      </c>
      <c r="G352" s="64">
        <v>0.4</v>
      </c>
      <c r="H352" s="65">
        <v>10</v>
      </c>
      <c r="I352" s="107">
        <v>285700</v>
      </c>
      <c r="J352" s="67">
        <v>45566</v>
      </c>
      <c r="K352" s="69"/>
      <c r="L352" s="69"/>
      <c r="M352" s="67"/>
      <c r="N352" s="71"/>
      <c r="O352" s="70"/>
      <c r="P352" s="81"/>
    </row>
    <row r="353" spans="1:16" ht="18.600000000000001" customHeight="1" x14ac:dyDescent="0.25">
      <c r="A353" s="60">
        <v>3</v>
      </c>
      <c r="B353" s="62" t="s">
        <v>836</v>
      </c>
      <c r="C353" s="62" t="s">
        <v>837</v>
      </c>
      <c r="D353" s="62" t="s">
        <v>144</v>
      </c>
      <c r="E353" s="79" t="s">
        <v>840</v>
      </c>
      <c r="F353" s="79" t="s">
        <v>841</v>
      </c>
      <c r="G353" s="64">
        <v>0.9</v>
      </c>
      <c r="H353" s="65">
        <v>10</v>
      </c>
      <c r="I353" s="107">
        <v>103525</v>
      </c>
      <c r="J353" s="67">
        <v>45566</v>
      </c>
      <c r="K353" s="69"/>
      <c r="L353" s="69"/>
      <c r="M353" s="67"/>
      <c r="N353" s="71"/>
      <c r="O353" s="70"/>
      <c r="P353" s="81"/>
    </row>
    <row r="354" spans="1:16" ht="18.600000000000001" customHeight="1" x14ac:dyDescent="0.25">
      <c r="A354" s="60">
        <v>3</v>
      </c>
      <c r="B354" s="62" t="s">
        <v>836</v>
      </c>
      <c r="C354" s="62" t="s">
        <v>837</v>
      </c>
      <c r="D354" s="62" t="s">
        <v>144</v>
      </c>
      <c r="E354" s="79" t="s">
        <v>842</v>
      </c>
      <c r="F354" s="79" t="s">
        <v>843</v>
      </c>
      <c r="G354" s="64">
        <v>1.5660000000000001</v>
      </c>
      <c r="H354" s="65">
        <v>10</v>
      </c>
      <c r="I354" s="107">
        <v>138875</v>
      </c>
      <c r="J354" s="67">
        <v>45566</v>
      </c>
      <c r="K354" s="69"/>
      <c r="L354" s="69"/>
      <c r="M354" s="67"/>
      <c r="N354" s="71"/>
      <c r="O354" s="70"/>
      <c r="P354" s="81"/>
    </row>
    <row r="355" spans="1:16" ht="18.600000000000001" customHeight="1" x14ac:dyDescent="0.25">
      <c r="A355" s="60">
        <v>3</v>
      </c>
      <c r="B355" s="62" t="s">
        <v>836</v>
      </c>
      <c r="C355" s="62" t="s">
        <v>837</v>
      </c>
      <c r="D355" s="62" t="s">
        <v>144</v>
      </c>
      <c r="E355" s="79" t="s">
        <v>844</v>
      </c>
      <c r="F355" s="79" t="s">
        <v>845</v>
      </c>
      <c r="G355" s="64">
        <v>2.0379999999999998</v>
      </c>
      <c r="H355" s="65">
        <v>9</v>
      </c>
      <c r="I355" s="107">
        <v>161600</v>
      </c>
      <c r="J355" s="67">
        <v>45566</v>
      </c>
      <c r="K355" s="69"/>
      <c r="L355" s="69"/>
      <c r="M355" s="67"/>
      <c r="N355" s="71"/>
      <c r="O355" s="70"/>
      <c r="P355" s="81"/>
    </row>
    <row r="356" spans="1:16" ht="18.600000000000001" customHeight="1" x14ac:dyDescent="0.25">
      <c r="A356" s="60">
        <v>3</v>
      </c>
      <c r="B356" s="62" t="s">
        <v>836</v>
      </c>
      <c r="C356" s="62" t="s">
        <v>837</v>
      </c>
      <c r="D356" s="62" t="s">
        <v>144</v>
      </c>
      <c r="E356" s="79" t="s">
        <v>846</v>
      </c>
      <c r="F356" s="79" t="s">
        <v>847</v>
      </c>
      <c r="G356" s="64">
        <v>3.3460000000000001</v>
      </c>
      <c r="H356" s="65">
        <v>9</v>
      </c>
      <c r="I356" s="107">
        <v>280275</v>
      </c>
      <c r="J356" s="67">
        <v>45566</v>
      </c>
      <c r="K356" s="69">
        <f>SUM(I352:I356)</f>
        <v>969975</v>
      </c>
      <c r="L356" s="69"/>
      <c r="M356" s="67"/>
      <c r="N356" s="71">
        <v>1094675</v>
      </c>
      <c r="O356" s="70">
        <v>0</v>
      </c>
      <c r="P356" s="81"/>
    </row>
    <row r="357" spans="1:16" ht="18.600000000000001" customHeight="1" x14ac:dyDescent="0.25">
      <c r="A357" s="60">
        <v>3</v>
      </c>
      <c r="B357" s="62" t="s">
        <v>836</v>
      </c>
      <c r="C357" s="62" t="s">
        <v>848</v>
      </c>
      <c r="D357" s="62" t="s">
        <v>144</v>
      </c>
      <c r="E357" s="79" t="s">
        <v>849</v>
      </c>
      <c r="F357" s="79" t="s">
        <v>850</v>
      </c>
      <c r="G357" s="64">
        <v>0.19</v>
      </c>
      <c r="H357" s="65">
        <v>10</v>
      </c>
      <c r="I357" s="107">
        <v>23500</v>
      </c>
      <c r="J357" s="67">
        <v>45567</v>
      </c>
      <c r="K357" s="69"/>
      <c r="L357" s="69"/>
      <c r="M357" s="67"/>
      <c r="N357" s="71"/>
      <c r="O357" s="70"/>
      <c r="P357" s="81"/>
    </row>
    <row r="358" spans="1:16" ht="18.600000000000001" customHeight="1" x14ac:dyDescent="0.25">
      <c r="A358" s="60">
        <v>3</v>
      </c>
      <c r="B358" s="62" t="s">
        <v>836</v>
      </c>
      <c r="C358" s="62" t="s">
        <v>848</v>
      </c>
      <c r="D358" s="62" t="s">
        <v>144</v>
      </c>
      <c r="E358" s="79" t="s">
        <v>851</v>
      </c>
      <c r="F358" s="79" t="s">
        <v>852</v>
      </c>
      <c r="G358" s="64">
        <v>0.22</v>
      </c>
      <c r="H358" s="65">
        <v>9</v>
      </c>
      <c r="I358" s="107">
        <v>23500</v>
      </c>
      <c r="J358" s="67">
        <v>45567</v>
      </c>
      <c r="K358" s="69"/>
      <c r="L358" s="69"/>
      <c r="M358" s="67"/>
      <c r="N358" s="71"/>
      <c r="O358" s="70"/>
      <c r="P358" s="81"/>
    </row>
    <row r="359" spans="1:16" ht="18.600000000000001" customHeight="1" x14ac:dyDescent="0.25">
      <c r="A359" s="60">
        <v>3</v>
      </c>
      <c r="B359" s="62" t="s">
        <v>836</v>
      </c>
      <c r="C359" s="62" t="s">
        <v>848</v>
      </c>
      <c r="D359" s="62" t="s">
        <v>144</v>
      </c>
      <c r="E359" s="79" t="s">
        <v>853</v>
      </c>
      <c r="F359" s="79" t="s">
        <v>321</v>
      </c>
      <c r="G359" s="64">
        <v>0.27</v>
      </c>
      <c r="H359" s="65">
        <v>10</v>
      </c>
      <c r="I359" s="107">
        <v>29375</v>
      </c>
      <c r="J359" s="67">
        <v>45567</v>
      </c>
      <c r="K359" s="69">
        <f>SUM(I357:I359)</f>
        <v>76375</v>
      </c>
      <c r="L359" s="69"/>
      <c r="M359" s="67"/>
      <c r="N359" s="71">
        <v>145312.5</v>
      </c>
      <c r="O359" s="70">
        <v>0</v>
      </c>
      <c r="P359" s="81"/>
    </row>
    <row r="360" spans="1:16" ht="14.1" customHeight="1" x14ac:dyDescent="0.25">
      <c r="A360" s="51">
        <v>3</v>
      </c>
      <c r="B360" s="52" t="s">
        <v>17</v>
      </c>
      <c r="C360" s="148"/>
      <c r="D360" s="91"/>
      <c r="E360" s="52"/>
      <c r="F360" s="52"/>
      <c r="G360" s="53"/>
      <c r="H360" s="54"/>
      <c r="I360" s="73"/>
      <c r="J360" s="56"/>
      <c r="K360" s="57"/>
      <c r="L360" s="329">
        <f>SUM(I361:I362)</f>
        <v>1081312.5</v>
      </c>
      <c r="M360" s="330"/>
      <c r="N360" s="149"/>
      <c r="O360" s="150"/>
      <c r="P360" s="151"/>
    </row>
    <row r="361" spans="1:16" x14ac:dyDescent="0.25">
      <c r="A361" s="60">
        <v>3</v>
      </c>
      <c r="B361" s="62" t="s">
        <v>854</v>
      </c>
      <c r="C361" s="145" t="s">
        <v>855</v>
      </c>
      <c r="D361" s="62" t="s">
        <v>359</v>
      </c>
      <c r="E361" s="62" t="s">
        <v>856</v>
      </c>
      <c r="F361" s="62" t="s">
        <v>857</v>
      </c>
      <c r="G361" s="64">
        <v>7.7050000000000001</v>
      </c>
      <c r="H361" s="65">
        <v>10</v>
      </c>
      <c r="I361" s="143">
        <v>627062.5</v>
      </c>
      <c r="J361" s="67">
        <v>45513</v>
      </c>
      <c r="K361" s="68"/>
      <c r="L361" s="336"/>
      <c r="M361" s="337"/>
      <c r="N361" s="75"/>
      <c r="O361" s="76"/>
      <c r="P361" s="77"/>
    </row>
    <row r="362" spans="1:16" ht="17.25" customHeight="1" x14ac:dyDescent="0.25">
      <c r="A362" s="60">
        <v>3</v>
      </c>
      <c r="B362" s="62" t="s">
        <v>854</v>
      </c>
      <c r="C362" s="145" t="s">
        <v>855</v>
      </c>
      <c r="D362" s="62" t="s">
        <v>359</v>
      </c>
      <c r="E362" s="62" t="s">
        <v>858</v>
      </c>
      <c r="F362" s="62" t="s">
        <v>859</v>
      </c>
      <c r="G362" s="64">
        <v>6.1609999999999996</v>
      </c>
      <c r="H362" s="65">
        <v>9</v>
      </c>
      <c r="I362" s="143">
        <v>454250</v>
      </c>
      <c r="J362" s="67">
        <v>45513</v>
      </c>
      <c r="K362" s="68">
        <f>SUM(I361:I362)</f>
        <v>1081312.5</v>
      </c>
      <c r="L362" s="336"/>
      <c r="M362" s="337"/>
      <c r="N362" s="71">
        <v>1831812.5</v>
      </c>
      <c r="O362" s="70">
        <v>0</v>
      </c>
      <c r="P362" s="72"/>
    </row>
    <row r="363" spans="1:16" x14ac:dyDescent="0.25">
      <c r="A363" s="51">
        <v>3</v>
      </c>
      <c r="B363" s="52" t="s">
        <v>40</v>
      </c>
      <c r="C363" s="148"/>
      <c r="D363" s="91"/>
      <c r="E363" s="52"/>
      <c r="F363" s="52"/>
      <c r="G363" s="53"/>
      <c r="H363" s="54"/>
      <c r="I363" s="73"/>
      <c r="J363" s="56"/>
      <c r="K363" s="57"/>
      <c r="L363" s="329">
        <f>SUM(K364:K366)</f>
        <v>69916</v>
      </c>
      <c r="M363" s="330"/>
      <c r="N363" s="48"/>
      <c r="O363" s="49"/>
      <c r="P363" s="58"/>
    </row>
    <row r="364" spans="1:16" ht="30" x14ac:dyDescent="0.25">
      <c r="A364" s="60">
        <v>3</v>
      </c>
      <c r="B364" s="62" t="s">
        <v>860</v>
      </c>
      <c r="C364" s="62" t="s">
        <v>861</v>
      </c>
      <c r="D364" s="62" t="s">
        <v>317</v>
      </c>
      <c r="E364" s="62" t="s">
        <v>862</v>
      </c>
      <c r="F364" s="62" t="s">
        <v>863</v>
      </c>
      <c r="G364" s="64">
        <v>0.36699999999999999</v>
      </c>
      <c r="H364" s="65">
        <v>8</v>
      </c>
      <c r="I364" s="152">
        <v>32575</v>
      </c>
      <c r="J364" s="67">
        <v>45573</v>
      </c>
      <c r="K364" s="68"/>
      <c r="L364" s="69"/>
      <c r="M364" s="70"/>
      <c r="N364" s="71"/>
      <c r="O364" s="70"/>
      <c r="P364" s="72"/>
    </row>
    <row r="365" spans="1:16" ht="30" x14ac:dyDescent="0.25">
      <c r="A365" s="60">
        <v>3</v>
      </c>
      <c r="B365" s="62" t="s">
        <v>860</v>
      </c>
      <c r="C365" s="62" t="s">
        <v>861</v>
      </c>
      <c r="D365" s="62" t="s">
        <v>317</v>
      </c>
      <c r="E365" s="62" t="s">
        <v>864</v>
      </c>
      <c r="F365" s="62" t="s">
        <v>865</v>
      </c>
      <c r="G365" s="64">
        <v>0.50900000000000001</v>
      </c>
      <c r="H365" s="65">
        <v>10</v>
      </c>
      <c r="I365" s="152">
        <v>25721</v>
      </c>
      <c r="J365" s="67">
        <v>45573</v>
      </c>
      <c r="K365" s="68"/>
      <c r="L365" s="69"/>
      <c r="M365" s="70"/>
      <c r="N365" s="71"/>
      <c r="O365" s="70"/>
      <c r="P365" s="72"/>
    </row>
    <row r="366" spans="1:16" ht="30" x14ac:dyDescent="0.25">
      <c r="A366" s="60">
        <v>3</v>
      </c>
      <c r="B366" s="62" t="s">
        <v>860</v>
      </c>
      <c r="C366" s="62" t="s">
        <v>861</v>
      </c>
      <c r="D366" s="62" t="s">
        <v>317</v>
      </c>
      <c r="E366" s="62" t="s">
        <v>866</v>
      </c>
      <c r="F366" s="62" t="s">
        <v>867</v>
      </c>
      <c r="G366" s="64">
        <v>0.98</v>
      </c>
      <c r="H366" s="65">
        <v>9</v>
      </c>
      <c r="I366" s="152">
        <v>11620</v>
      </c>
      <c r="J366" s="67">
        <v>45573</v>
      </c>
      <c r="K366" s="68">
        <f>SUM(I364:I366)</f>
        <v>69916</v>
      </c>
      <c r="L366" s="69"/>
      <c r="M366" s="70"/>
      <c r="N366" s="71">
        <v>69916</v>
      </c>
      <c r="O366" s="70">
        <v>0</v>
      </c>
      <c r="P366" s="72"/>
    </row>
    <row r="367" spans="1:16" x14ac:dyDescent="0.25">
      <c r="A367" s="51">
        <v>3</v>
      </c>
      <c r="B367" s="52" t="s">
        <v>78</v>
      </c>
      <c r="C367" s="148"/>
      <c r="D367" s="91"/>
      <c r="E367" s="52"/>
      <c r="F367" s="52"/>
      <c r="G367" s="53"/>
      <c r="H367" s="54"/>
      <c r="I367" s="73"/>
      <c r="J367" s="56"/>
      <c r="K367" s="57"/>
      <c r="L367" s="329">
        <f>SUM(K368:K374)</f>
        <v>943333</v>
      </c>
      <c r="M367" s="330"/>
      <c r="N367" s="48"/>
      <c r="O367" s="49"/>
      <c r="P367" s="58"/>
    </row>
    <row r="368" spans="1:16" x14ac:dyDescent="0.25">
      <c r="A368" s="60">
        <v>3</v>
      </c>
      <c r="B368" s="62" t="s">
        <v>868</v>
      </c>
      <c r="C368" s="62" t="s">
        <v>869</v>
      </c>
      <c r="D368" s="62" t="s">
        <v>359</v>
      </c>
      <c r="E368" s="79" t="s">
        <v>870</v>
      </c>
      <c r="F368" s="79" t="s">
        <v>871</v>
      </c>
      <c r="G368" s="80">
        <v>0.5</v>
      </c>
      <c r="H368" s="65">
        <v>10</v>
      </c>
      <c r="I368" s="107">
        <v>80000</v>
      </c>
      <c r="J368" s="67">
        <v>45579</v>
      </c>
      <c r="K368" s="69"/>
      <c r="L368" s="332"/>
      <c r="M368" s="332"/>
      <c r="N368" s="71"/>
      <c r="O368" s="70"/>
      <c r="P368" s="81"/>
    </row>
    <row r="369" spans="1:16" x14ac:dyDescent="0.25">
      <c r="A369" s="60">
        <v>3</v>
      </c>
      <c r="B369" s="62" t="s">
        <v>868</v>
      </c>
      <c r="C369" s="62" t="s">
        <v>869</v>
      </c>
      <c r="D369" s="62" t="s">
        <v>359</v>
      </c>
      <c r="E369" s="79" t="s">
        <v>872</v>
      </c>
      <c r="F369" s="79" t="s">
        <v>873</v>
      </c>
      <c r="G369" s="80">
        <v>9.5000000000000001E-2</v>
      </c>
      <c r="H369" s="65">
        <v>8</v>
      </c>
      <c r="I369" s="107">
        <v>21000</v>
      </c>
      <c r="J369" s="67">
        <v>45579</v>
      </c>
      <c r="K369" s="69"/>
      <c r="L369" s="332"/>
      <c r="M369" s="332"/>
      <c r="N369" s="71"/>
      <c r="O369" s="70"/>
      <c r="P369" s="81"/>
    </row>
    <row r="370" spans="1:16" x14ac:dyDescent="0.25">
      <c r="A370" s="60">
        <v>3</v>
      </c>
      <c r="B370" s="62" t="s">
        <v>868</v>
      </c>
      <c r="C370" s="62" t="s">
        <v>869</v>
      </c>
      <c r="D370" s="62" t="s">
        <v>359</v>
      </c>
      <c r="E370" s="79" t="s">
        <v>874</v>
      </c>
      <c r="F370" s="79" t="s">
        <v>875</v>
      </c>
      <c r="G370" s="80">
        <v>0.75</v>
      </c>
      <c r="H370" s="65">
        <v>8</v>
      </c>
      <c r="I370" s="107">
        <v>50000</v>
      </c>
      <c r="J370" s="67">
        <v>45579</v>
      </c>
      <c r="K370" s="69">
        <f>SUM(I368:I370)</f>
        <v>151000</v>
      </c>
      <c r="L370" s="332"/>
      <c r="M370" s="332"/>
      <c r="N370" s="71">
        <v>280000</v>
      </c>
      <c r="O370" s="70">
        <v>0</v>
      </c>
      <c r="P370" s="81"/>
    </row>
    <row r="371" spans="1:16" ht="30" x14ac:dyDescent="0.25">
      <c r="A371" s="60">
        <v>3</v>
      </c>
      <c r="B371" s="62" t="s">
        <v>868</v>
      </c>
      <c r="C371" s="62" t="s">
        <v>876</v>
      </c>
      <c r="D371" s="62" t="s">
        <v>877</v>
      </c>
      <c r="E371" s="79" t="s">
        <v>878</v>
      </c>
      <c r="F371" s="79" t="s">
        <v>443</v>
      </c>
      <c r="G371" s="80">
        <v>2.88</v>
      </c>
      <c r="H371" s="65">
        <v>8</v>
      </c>
      <c r="I371" s="107">
        <v>155594</v>
      </c>
      <c r="J371" s="67">
        <v>45576</v>
      </c>
      <c r="K371" s="69"/>
      <c r="L371" s="332"/>
      <c r="M371" s="332"/>
      <c r="N371" s="71"/>
      <c r="O371" s="70"/>
      <c r="P371" s="81"/>
    </row>
    <row r="372" spans="1:16" ht="30" x14ac:dyDescent="0.25">
      <c r="A372" s="60">
        <v>3</v>
      </c>
      <c r="B372" s="62" t="s">
        <v>868</v>
      </c>
      <c r="C372" s="62" t="s">
        <v>876</v>
      </c>
      <c r="D372" s="62" t="s">
        <v>877</v>
      </c>
      <c r="E372" s="79" t="s">
        <v>879</v>
      </c>
      <c r="F372" s="79" t="s">
        <v>880</v>
      </c>
      <c r="G372" s="80">
        <v>8.3759999999999994</v>
      </c>
      <c r="H372" s="65">
        <v>8</v>
      </c>
      <c r="I372" s="107">
        <v>464388</v>
      </c>
      <c r="J372" s="67">
        <v>45576</v>
      </c>
      <c r="K372" s="69"/>
      <c r="L372" s="332"/>
      <c r="M372" s="332"/>
      <c r="N372" s="71"/>
      <c r="O372" s="70"/>
      <c r="P372" s="81"/>
    </row>
    <row r="373" spans="1:16" ht="30" x14ac:dyDescent="0.25">
      <c r="A373" s="60">
        <v>3</v>
      </c>
      <c r="B373" s="62" t="s">
        <v>868</v>
      </c>
      <c r="C373" s="62" t="s">
        <v>876</v>
      </c>
      <c r="D373" s="62" t="s">
        <v>877</v>
      </c>
      <c r="E373" s="79" t="s">
        <v>881</v>
      </c>
      <c r="F373" s="79" t="s">
        <v>882</v>
      </c>
      <c r="G373" s="80">
        <v>1.37</v>
      </c>
      <c r="H373" s="65">
        <v>8</v>
      </c>
      <c r="I373" s="107">
        <v>81388</v>
      </c>
      <c r="J373" s="67">
        <v>45576</v>
      </c>
      <c r="K373" s="69"/>
      <c r="L373" s="332"/>
      <c r="M373" s="332"/>
      <c r="N373" s="71"/>
      <c r="O373" s="70"/>
      <c r="P373" s="81"/>
    </row>
    <row r="374" spans="1:16" ht="30" x14ac:dyDescent="0.25">
      <c r="A374" s="60">
        <v>3</v>
      </c>
      <c r="B374" s="62" t="s">
        <v>868</v>
      </c>
      <c r="C374" s="62" t="s">
        <v>876</v>
      </c>
      <c r="D374" s="62" t="s">
        <v>877</v>
      </c>
      <c r="E374" s="79" t="s">
        <v>883</v>
      </c>
      <c r="F374" s="79" t="s">
        <v>884</v>
      </c>
      <c r="G374" s="80">
        <v>1.07</v>
      </c>
      <c r="H374" s="65">
        <v>9</v>
      </c>
      <c r="I374" s="107">
        <v>90963</v>
      </c>
      <c r="J374" s="67">
        <v>45576</v>
      </c>
      <c r="K374" s="69">
        <f>SUM(I371:I374)</f>
        <v>792333</v>
      </c>
      <c r="L374" s="332"/>
      <c r="M374" s="332"/>
      <c r="N374" s="71">
        <v>792333</v>
      </c>
      <c r="O374" s="70">
        <v>0</v>
      </c>
      <c r="P374" s="81"/>
    </row>
    <row r="375" spans="1:16" x14ac:dyDescent="0.25">
      <c r="A375" s="51">
        <v>3</v>
      </c>
      <c r="B375" s="52" t="s">
        <v>92</v>
      </c>
      <c r="C375" s="148"/>
      <c r="D375" s="91"/>
      <c r="E375" s="52"/>
      <c r="F375" s="52"/>
      <c r="G375" s="53"/>
      <c r="H375" s="54"/>
      <c r="I375" s="73"/>
      <c r="J375" s="56"/>
      <c r="K375" s="57"/>
      <c r="L375" s="329">
        <f>SUM(I376:I385)</f>
        <v>2031973</v>
      </c>
      <c r="M375" s="330"/>
      <c r="N375" s="48"/>
      <c r="O375" s="49"/>
      <c r="P375" s="58"/>
    </row>
    <row r="376" spans="1:16" ht="30" x14ac:dyDescent="0.25">
      <c r="A376" s="60">
        <v>3</v>
      </c>
      <c r="B376" s="62" t="s">
        <v>885</v>
      </c>
      <c r="C376" s="62" t="s">
        <v>886</v>
      </c>
      <c r="D376" s="62" t="s">
        <v>317</v>
      </c>
      <c r="E376" s="62" t="s">
        <v>887</v>
      </c>
      <c r="F376" s="62" t="s">
        <v>888</v>
      </c>
      <c r="G376" s="64">
        <v>0.77500000000000002</v>
      </c>
      <c r="H376" s="65">
        <v>10</v>
      </c>
      <c r="I376" s="152">
        <v>67643</v>
      </c>
      <c r="J376" s="67">
        <v>45488</v>
      </c>
      <c r="K376" s="68"/>
      <c r="L376" s="69"/>
      <c r="M376" s="70"/>
      <c r="N376" s="71"/>
      <c r="O376" s="70"/>
      <c r="P376" s="72"/>
    </row>
    <row r="377" spans="1:16" ht="30" x14ac:dyDescent="0.25">
      <c r="A377" s="60">
        <v>3</v>
      </c>
      <c r="B377" s="62" t="s">
        <v>885</v>
      </c>
      <c r="C377" s="62" t="s">
        <v>886</v>
      </c>
      <c r="D377" s="62" t="s">
        <v>317</v>
      </c>
      <c r="E377" s="62" t="s">
        <v>824</v>
      </c>
      <c r="F377" s="62" t="s">
        <v>827</v>
      </c>
      <c r="G377" s="64">
        <v>0.13300000000000001</v>
      </c>
      <c r="H377" s="65">
        <v>10</v>
      </c>
      <c r="I377" s="152">
        <v>17423</v>
      </c>
      <c r="J377" s="67">
        <v>45488</v>
      </c>
      <c r="K377" s="68"/>
      <c r="L377" s="69"/>
      <c r="M377" s="70"/>
      <c r="N377" s="71"/>
      <c r="O377" s="70"/>
      <c r="P377" s="72"/>
    </row>
    <row r="378" spans="1:16" ht="30" x14ac:dyDescent="0.25">
      <c r="A378" s="60">
        <v>3</v>
      </c>
      <c r="B378" s="62" t="s">
        <v>885</v>
      </c>
      <c r="C378" s="62" t="s">
        <v>886</v>
      </c>
      <c r="D378" s="62" t="s">
        <v>317</v>
      </c>
      <c r="E378" s="62" t="s">
        <v>889</v>
      </c>
      <c r="F378" s="62" t="s">
        <v>890</v>
      </c>
      <c r="G378" s="64">
        <v>0.111</v>
      </c>
      <c r="H378" s="65">
        <v>9</v>
      </c>
      <c r="I378" s="152">
        <v>14705</v>
      </c>
      <c r="J378" s="67">
        <v>45488</v>
      </c>
      <c r="K378" s="68"/>
      <c r="L378" s="69"/>
      <c r="M378" s="70"/>
      <c r="N378" s="71"/>
      <c r="O378" s="70"/>
      <c r="P378" s="72"/>
    </row>
    <row r="379" spans="1:16" ht="30" x14ac:dyDescent="0.25">
      <c r="A379" s="60">
        <v>3</v>
      </c>
      <c r="B379" s="62" t="s">
        <v>885</v>
      </c>
      <c r="C379" s="62" t="s">
        <v>886</v>
      </c>
      <c r="D379" s="62" t="s">
        <v>317</v>
      </c>
      <c r="E379" s="62" t="s">
        <v>891</v>
      </c>
      <c r="F379" s="62" t="s">
        <v>892</v>
      </c>
      <c r="G379" s="64">
        <v>0.1</v>
      </c>
      <c r="H379" s="65">
        <v>9</v>
      </c>
      <c r="I379" s="152">
        <v>8823</v>
      </c>
      <c r="J379" s="67">
        <v>45488</v>
      </c>
      <c r="K379" s="68"/>
      <c r="L379" s="69"/>
      <c r="M379" s="70"/>
      <c r="N379" s="71"/>
      <c r="O379" s="70"/>
      <c r="P379" s="72"/>
    </row>
    <row r="380" spans="1:16" x14ac:dyDescent="0.25">
      <c r="A380" s="60">
        <v>3</v>
      </c>
      <c r="B380" s="62" t="s">
        <v>885</v>
      </c>
      <c r="C380" s="62" t="s">
        <v>886</v>
      </c>
      <c r="D380" s="62" t="s">
        <v>144</v>
      </c>
      <c r="E380" s="62" t="s">
        <v>893</v>
      </c>
      <c r="F380" s="62" t="s">
        <v>676</v>
      </c>
      <c r="G380" s="64">
        <v>0.1</v>
      </c>
      <c r="H380" s="65">
        <v>9</v>
      </c>
      <c r="I380" s="143">
        <v>8823</v>
      </c>
      <c r="J380" s="67">
        <v>45488</v>
      </c>
      <c r="K380" s="68"/>
      <c r="L380" s="69"/>
      <c r="M380" s="70"/>
      <c r="N380" s="71"/>
      <c r="O380" s="70"/>
      <c r="P380" s="72"/>
    </row>
    <row r="381" spans="1:16" x14ac:dyDescent="0.25">
      <c r="A381" s="60">
        <v>3</v>
      </c>
      <c r="B381" s="62" t="s">
        <v>885</v>
      </c>
      <c r="C381" s="62" t="s">
        <v>886</v>
      </c>
      <c r="D381" s="62" t="s">
        <v>144</v>
      </c>
      <c r="E381" s="62" t="s">
        <v>894</v>
      </c>
      <c r="F381" s="62" t="s">
        <v>257</v>
      </c>
      <c r="G381" s="64">
        <v>0.5</v>
      </c>
      <c r="H381" s="65">
        <v>9</v>
      </c>
      <c r="I381" s="143">
        <v>47056</v>
      </c>
      <c r="J381" s="67">
        <v>45488</v>
      </c>
      <c r="K381" s="68">
        <f>SUM(I376:I381)</f>
        <v>164473</v>
      </c>
      <c r="L381" s="69"/>
      <c r="M381" s="70"/>
      <c r="N381" s="71">
        <v>164473</v>
      </c>
      <c r="O381" s="70">
        <v>0</v>
      </c>
      <c r="P381" s="72"/>
    </row>
    <row r="382" spans="1:16" ht="30" x14ac:dyDescent="0.25">
      <c r="A382" s="60">
        <v>3</v>
      </c>
      <c r="B382" s="62" t="s">
        <v>885</v>
      </c>
      <c r="C382" s="62" t="s">
        <v>895</v>
      </c>
      <c r="D382" s="62" t="s">
        <v>317</v>
      </c>
      <c r="E382" s="62" t="s">
        <v>896</v>
      </c>
      <c r="F382" s="62" t="s">
        <v>897</v>
      </c>
      <c r="G382" s="64">
        <v>5.31</v>
      </c>
      <c r="H382" s="65">
        <v>10</v>
      </c>
      <c r="I382" s="143">
        <v>796500</v>
      </c>
      <c r="J382" s="67">
        <v>45580</v>
      </c>
      <c r="K382" s="68"/>
      <c r="L382" s="69"/>
      <c r="M382" s="70"/>
      <c r="N382" s="71"/>
      <c r="O382" s="70"/>
      <c r="P382" s="72"/>
    </row>
    <row r="383" spans="1:16" ht="30" x14ac:dyDescent="0.25">
      <c r="A383" s="60">
        <v>3</v>
      </c>
      <c r="B383" s="62" t="s">
        <v>885</v>
      </c>
      <c r="C383" s="62" t="s">
        <v>895</v>
      </c>
      <c r="D383" s="62" t="s">
        <v>317</v>
      </c>
      <c r="E383" s="62" t="s">
        <v>898</v>
      </c>
      <c r="F383" s="62" t="s">
        <v>899</v>
      </c>
      <c r="G383" s="64">
        <v>0.67</v>
      </c>
      <c r="H383" s="65">
        <v>9</v>
      </c>
      <c r="I383" s="143">
        <v>100500</v>
      </c>
      <c r="J383" s="67">
        <v>45580</v>
      </c>
      <c r="K383" s="68"/>
      <c r="L383" s="69"/>
      <c r="M383" s="70"/>
      <c r="N383" s="71"/>
      <c r="O383" s="70"/>
      <c r="P383" s="72"/>
    </row>
    <row r="384" spans="1:16" ht="30" x14ac:dyDescent="0.25">
      <c r="A384" s="60">
        <v>3</v>
      </c>
      <c r="B384" s="62" t="s">
        <v>885</v>
      </c>
      <c r="C384" s="62" t="s">
        <v>895</v>
      </c>
      <c r="D384" s="62" t="s">
        <v>317</v>
      </c>
      <c r="E384" s="62" t="s">
        <v>900</v>
      </c>
      <c r="F384" s="62" t="s">
        <v>901</v>
      </c>
      <c r="G384" s="64">
        <v>4.9000000000000004</v>
      </c>
      <c r="H384" s="65">
        <v>10</v>
      </c>
      <c r="I384" s="143">
        <v>735000</v>
      </c>
      <c r="J384" s="67">
        <v>45580</v>
      </c>
      <c r="K384" s="68"/>
      <c r="L384" s="69"/>
      <c r="M384" s="70"/>
      <c r="N384" s="71"/>
      <c r="O384" s="70"/>
      <c r="P384" s="72"/>
    </row>
    <row r="385" spans="1:16" ht="30" x14ac:dyDescent="0.25">
      <c r="A385" s="60">
        <v>3</v>
      </c>
      <c r="B385" s="62" t="s">
        <v>885</v>
      </c>
      <c r="C385" s="62" t="s">
        <v>895</v>
      </c>
      <c r="D385" s="62" t="s">
        <v>317</v>
      </c>
      <c r="E385" s="62" t="s">
        <v>902</v>
      </c>
      <c r="F385" s="62" t="s">
        <v>903</v>
      </c>
      <c r="G385" s="64">
        <v>1.57</v>
      </c>
      <c r="H385" s="65">
        <v>9</v>
      </c>
      <c r="I385" s="143">
        <v>235500</v>
      </c>
      <c r="J385" s="67">
        <v>45580</v>
      </c>
      <c r="K385" s="68">
        <f>SUM(I382:I385)</f>
        <v>1867500</v>
      </c>
      <c r="L385" s="69"/>
      <c r="M385" s="70"/>
      <c r="N385" s="71">
        <v>1867500</v>
      </c>
      <c r="O385" s="70">
        <v>0</v>
      </c>
      <c r="P385" s="72"/>
    </row>
    <row r="386" spans="1:16" x14ac:dyDescent="0.25">
      <c r="A386" s="51">
        <v>3</v>
      </c>
      <c r="B386" s="52" t="s">
        <v>93</v>
      </c>
      <c r="C386" s="148"/>
      <c r="D386" s="91"/>
      <c r="E386" s="52"/>
      <c r="F386" s="52"/>
      <c r="G386" s="53"/>
      <c r="H386" s="54"/>
      <c r="I386" s="73"/>
      <c r="J386" s="56"/>
      <c r="K386" s="57"/>
      <c r="L386" s="329">
        <f>SUM(I387:I395)</f>
        <v>480857.93</v>
      </c>
      <c r="M386" s="330"/>
      <c r="N386" s="48"/>
      <c r="O386" s="49"/>
      <c r="P386" s="58"/>
    </row>
    <row r="387" spans="1:16" x14ac:dyDescent="0.25">
      <c r="A387" s="60">
        <v>3</v>
      </c>
      <c r="B387" s="62" t="s">
        <v>904</v>
      </c>
      <c r="C387" s="62" t="s">
        <v>905</v>
      </c>
      <c r="D387" s="62" t="s">
        <v>144</v>
      </c>
      <c r="E387" s="62" t="s">
        <v>906</v>
      </c>
      <c r="F387" s="62" t="s">
        <v>146</v>
      </c>
      <c r="G387" s="64">
        <v>0.45200000000000001</v>
      </c>
      <c r="H387" s="65">
        <v>9</v>
      </c>
      <c r="I387" s="152">
        <v>26335.41</v>
      </c>
      <c r="J387" s="67">
        <v>45574</v>
      </c>
      <c r="K387" s="68"/>
      <c r="L387" s="69"/>
      <c r="M387" s="70"/>
      <c r="N387" s="71"/>
      <c r="O387" s="70"/>
      <c r="P387" s="72"/>
    </row>
    <row r="388" spans="1:16" x14ac:dyDescent="0.25">
      <c r="A388" s="60">
        <v>3</v>
      </c>
      <c r="B388" s="62" t="s">
        <v>904</v>
      </c>
      <c r="C388" s="62" t="s">
        <v>905</v>
      </c>
      <c r="D388" s="62" t="s">
        <v>144</v>
      </c>
      <c r="E388" s="62" t="s">
        <v>907</v>
      </c>
      <c r="F388" s="62" t="s">
        <v>908</v>
      </c>
      <c r="G388" s="64">
        <v>0.252</v>
      </c>
      <c r="H388" s="65">
        <v>9</v>
      </c>
      <c r="I388" s="152">
        <v>17391.310000000001</v>
      </c>
      <c r="J388" s="67">
        <v>45574</v>
      </c>
      <c r="K388" s="68"/>
      <c r="L388" s="69"/>
      <c r="M388" s="70"/>
      <c r="N388" s="71"/>
      <c r="O388" s="70"/>
      <c r="P388" s="72"/>
    </row>
    <row r="389" spans="1:16" x14ac:dyDescent="0.25">
      <c r="A389" s="60">
        <v>3</v>
      </c>
      <c r="B389" s="62" t="s">
        <v>904</v>
      </c>
      <c r="C389" s="62" t="s">
        <v>905</v>
      </c>
      <c r="D389" s="62" t="s">
        <v>144</v>
      </c>
      <c r="E389" s="62" t="s">
        <v>909</v>
      </c>
      <c r="F389" s="62" t="s">
        <v>382</v>
      </c>
      <c r="G389" s="64">
        <v>0.55800000000000005</v>
      </c>
      <c r="H389" s="65">
        <v>9</v>
      </c>
      <c r="I389" s="152">
        <v>46827.33</v>
      </c>
      <c r="J389" s="67">
        <v>45574</v>
      </c>
      <c r="K389" s="68"/>
      <c r="L389" s="69"/>
      <c r="M389" s="70"/>
      <c r="N389" s="71"/>
      <c r="O389" s="70"/>
      <c r="P389" s="72"/>
    </row>
    <row r="390" spans="1:16" x14ac:dyDescent="0.25">
      <c r="A390" s="60">
        <v>3</v>
      </c>
      <c r="B390" s="62" t="s">
        <v>904</v>
      </c>
      <c r="C390" s="62" t="s">
        <v>905</v>
      </c>
      <c r="D390" s="62" t="s">
        <v>144</v>
      </c>
      <c r="E390" s="62" t="s">
        <v>910</v>
      </c>
      <c r="F390" s="62" t="s">
        <v>911</v>
      </c>
      <c r="G390" s="64">
        <v>5.6800000000000003E-2</v>
      </c>
      <c r="H390" s="65">
        <v>10</v>
      </c>
      <c r="I390" s="152">
        <v>2981.37</v>
      </c>
      <c r="J390" s="67">
        <v>45574</v>
      </c>
      <c r="K390" s="68"/>
      <c r="L390" s="69"/>
      <c r="M390" s="70"/>
      <c r="N390" s="71"/>
      <c r="O390" s="70"/>
      <c r="P390" s="72"/>
    </row>
    <row r="391" spans="1:16" x14ac:dyDescent="0.25">
      <c r="A391" s="60">
        <v>3</v>
      </c>
      <c r="B391" s="62" t="s">
        <v>904</v>
      </c>
      <c r="C391" s="62" t="s">
        <v>905</v>
      </c>
      <c r="D391" s="62" t="s">
        <v>144</v>
      </c>
      <c r="E391" s="62" t="s">
        <v>912</v>
      </c>
      <c r="F391" s="62" t="s">
        <v>913</v>
      </c>
      <c r="G391" s="64">
        <v>0.98499999999999999</v>
      </c>
      <c r="H391" s="65">
        <v>9</v>
      </c>
      <c r="I391" s="152">
        <v>63403.73</v>
      </c>
      <c r="J391" s="67">
        <v>45574</v>
      </c>
      <c r="K391" s="68"/>
      <c r="L391" s="69"/>
      <c r="M391" s="70"/>
      <c r="N391" s="71"/>
      <c r="O391" s="70"/>
      <c r="P391" s="72"/>
    </row>
    <row r="392" spans="1:16" x14ac:dyDescent="0.25">
      <c r="A392" s="60">
        <v>3</v>
      </c>
      <c r="B392" s="62" t="s">
        <v>904</v>
      </c>
      <c r="C392" s="62" t="s">
        <v>905</v>
      </c>
      <c r="D392" s="62" t="s">
        <v>144</v>
      </c>
      <c r="E392" s="62" t="s">
        <v>914</v>
      </c>
      <c r="F392" s="62" t="s">
        <v>915</v>
      </c>
      <c r="G392" s="64">
        <v>0.29399999999999998</v>
      </c>
      <c r="H392" s="65">
        <v>8</v>
      </c>
      <c r="I392" s="152">
        <v>21565.22</v>
      </c>
      <c r="J392" s="67">
        <v>45574</v>
      </c>
      <c r="K392" s="68"/>
      <c r="L392" s="69"/>
      <c r="M392" s="70"/>
      <c r="N392" s="71"/>
      <c r="O392" s="70"/>
      <c r="P392" s="72"/>
    </row>
    <row r="393" spans="1:16" x14ac:dyDescent="0.25">
      <c r="A393" s="60">
        <v>3</v>
      </c>
      <c r="B393" s="62" t="s">
        <v>904</v>
      </c>
      <c r="C393" s="62" t="s">
        <v>905</v>
      </c>
      <c r="D393" s="62" t="s">
        <v>144</v>
      </c>
      <c r="E393" s="62" t="s">
        <v>916</v>
      </c>
      <c r="F393" s="62" t="s">
        <v>917</v>
      </c>
      <c r="G393" s="64">
        <v>0.93100000000000005</v>
      </c>
      <c r="H393" s="65">
        <v>8</v>
      </c>
      <c r="I393" s="152">
        <v>73311.81</v>
      </c>
      <c r="J393" s="67">
        <v>45574</v>
      </c>
      <c r="K393" s="68"/>
      <c r="L393" s="69"/>
      <c r="M393" s="70"/>
      <c r="N393" s="71"/>
      <c r="O393" s="70"/>
      <c r="P393" s="72"/>
    </row>
    <row r="394" spans="1:16" x14ac:dyDescent="0.25">
      <c r="A394" s="60">
        <v>3</v>
      </c>
      <c r="B394" s="62" t="s">
        <v>904</v>
      </c>
      <c r="C394" s="62" t="s">
        <v>905</v>
      </c>
      <c r="D394" s="62" t="s">
        <v>144</v>
      </c>
      <c r="E394" s="62" t="s">
        <v>918</v>
      </c>
      <c r="F394" s="62" t="s">
        <v>919</v>
      </c>
      <c r="G394" s="64">
        <v>2</v>
      </c>
      <c r="H394" s="65">
        <v>9</v>
      </c>
      <c r="I394" s="152">
        <v>146921.75</v>
      </c>
      <c r="J394" s="67">
        <v>45574</v>
      </c>
      <c r="K394" s="68"/>
      <c r="L394" s="69"/>
      <c r="M394" s="70"/>
      <c r="N394" s="71"/>
      <c r="O394" s="70"/>
      <c r="P394" s="72"/>
    </row>
    <row r="395" spans="1:16" ht="30" x14ac:dyDescent="0.25">
      <c r="A395" s="60">
        <v>3</v>
      </c>
      <c r="B395" s="62" t="s">
        <v>904</v>
      </c>
      <c r="C395" s="62" t="s">
        <v>905</v>
      </c>
      <c r="D395" s="62" t="s">
        <v>144</v>
      </c>
      <c r="E395" s="62" t="s">
        <v>920</v>
      </c>
      <c r="F395" s="62" t="s">
        <v>431</v>
      </c>
      <c r="G395" s="64">
        <v>0.98</v>
      </c>
      <c r="H395" s="65">
        <v>8</v>
      </c>
      <c r="I395" s="152">
        <v>82120</v>
      </c>
      <c r="J395" s="67">
        <v>45574</v>
      </c>
      <c r="K395" s="68">
        <f>SUM(I387:I395)</f>
        <v>480857.93</v>
      </c>
      <c r="L395" s="69"/>
      <c r="M395" s="70"/>
      <c r="N395" s="71">
        <v>480857.93</v>
      </c>
      <c r="O395" s="70">
        <v>0</v>
      </c>
      <c r="P395" s="72"/>
    </row>
    <row r="396" spans="1:16" x14ac:dyDescent="0.25">
      <c r="A396" s="51">
        <v>3</v>
      </c>
      <c r="B396" s="52" t="s">
        <v>113</v>
      </c>
      <c r="C396" s="52"/>
      <c r="D396" s="91"/>
      <c r="E396" s="52"/>
      <c r="F396" s="52"/>
      <c r="G396" s="53"/>
      <c r="H396" s="54"/>
      <c r="I396" s="73"/>
      <c r="J396" s="56"/>
      <c r="K396" s="57"/>
      <c r="L396" s="329">
        <f>SUM(I397:I408)</f>
        <v>1220747.0699999998</v>
      </c>
      <c r="M396" s="49"/>
      <c r="N396" s="48"/>
      <c r="O396" s="49"/>
      <c r="P396" s="58"/>
    </row>
    <row r="397" spans="1:16" x14ac:dyDescent="0.25">
      <c r="A397" s="60">
        <v>3</v>
      </c>
      <c r="B397" s="62" t="s">
        <v>921</v>
      </c>
      <c r="C397" s="62" t="s">
        <v>922</v>
      </c>
      <c r="D397" s="62" t="s">
        <v>144</v>
      </c>
      <c r="E397" s="79" t="s">
        <v>923</v>
      </c>
      <c r="F397" s="79" t="s">
        <v>237</v>
      </c>
      <c r="G397" s="64">
        <v>0.44</v>
      </c>
      <c r="H397" s="65">
        <v>10</v>
      </c>
      <c r="I397" s="107">
        <v>500000</v>
      </c>
      <c r="J397" s="67">
        <v>45566</v>
      </c>
      <c r="K397" s="69">
        <f>SUM(I397)</f>
        <v>500000</v>
      </c>
      <c r="L397" s="67"/>
      <c r="M397" s="67"/>
      <c r="N397" s="71">
        <v>500000</v>
      </c>
      <c r="O397" s="70">
        <v>0</v>
      </c>
      <c r="P397" s="81"/>
    </row>
    <row r="398" spans="1:16" ht="30" x14ac:dyDescent="0.25">
      <c r="A398" s="60">
        <v>3</v>
      </c>
      <c r="B398" s="62" t="s">
        <v>921</v>
      </c>
      <c r="C398" s="62" t="s">
        <v>922</v>
      </c>
      <c r="D398" s="62" t="s">
        <v>877</v>
      </c>
      <c r="E398" s="79" t="s">
        <v>924</v>
      </c>
      <c r="F398" s="79" t="s">
        <v>241</v>
      </c>
      <c r="G398" s="64">
        <v>0.23</v>
      </c>
      <c r="H398" s="65">
        <v>10</v>
      </c>
      <c r="I398" s="107">
        <v>26368.31</v>
      </c>
      <c r="J398" s="67">
        <v>45569</v>
      </c>
      <c r="K398" s="69"/>
      <c r="L398" s="67"/>
      <c r="M398" s="67"/>
      <c r="N398" s="71"/>
      <c r="O398" s="70"/>
      <c r="P398" s="81"/>
    </row>
    <row r="399" spans="1:16" ht="30" x14ac:dyDescent="0.25">
      <c r="A399" s="60">
        <v>3</v>
      </c>
      <c r="B399" s="62" t="s">
        <v>921</v>
      </c>
      <c r="C399" s="62" t="s">
        <v>922</v>
      </c>
      <c r="D399" s="62" t="s">
        <v>877</v>
      </c>
      <c r="E399" s="79" t="s">
        <v>925</v>
      </c>
      <c r="F399" s="79" t="s">
        <v>280</v>
      </c>
      <c r="G399" s="64">
        <v>0.24</v>
      </c>
      <c r="H399" s="65">
        <v>10</v>
      </c>
      <c r="I399" s="107">
        <v>29116.16</v>
      </c>
      <c r="J399" s="67">
        <v>45569</v>
      </c>
      <c r="K399" s="69"/>
      <c r="L399" s="67"/>
      <c r="M399" s="67"/>
      <c r="N399" s="71"/>
      <c r="O399" s="70"/>
      <c r="P399" s="81"/>
    </row>
    <row r="400" spans="1:16" ht="30" x14ac:dyDescent="0.25">
      <c r="A400" s="60">
        <v>3</v>
      </c>
      <c r="B400" s="62" t="s">
        <v>921</v>
      </c>
      <c r="C400" s="62" t="s">
        <v>922</v>
      </c>
      <c r="D400" s="62" t="s">
        <v>877</v>
      </c>
      <c r="E400" s="79" t="s">
        <v>926</v>
      </c>
      <c r="F400" s="79" t="s">
        <v>259</v>
      </c>
      <c r="G400" s="64">
        <v>0.28000000000000003</v>
      </c>
      <c r="H400" s="65">
        <v>8</v>
      </c>
      <c r="I400" s="107">
        <v>26810.16</v>
      </c>
      <c r="J400" s="67">
        <v>45569</v>
      </c>
      <c r="K400" s="69"/>
      <c r="L400" s="67"/>
      <c r="M400" s="67"/>
      <c r="N400" s="71"/>
      <c r="O400" s="70"/>
      <c r="P400" s="81"/>
    </row>
    <row r="401" spans="1:46" ht="30" x14ac:dyDescent="0.25">
      <c r="A401" s="60">
        <v>3</v>
      </c>
      <c r="B401" s="62" t="s">
        <v>921</v>
      </c>
      <c r="C401" s="62" t="s">
        <v>922</v>
      </c>
      <c r="D401" s="62" t="s">
        <v>877</v>
      </c>
      <c r="E401" s="79" t="s">
        <v>927</v>
      </c>
      <c r="F401" s="79" t="s">
        <v>928</v>
      </c>
      <c r="G401" s="64">
        <v>0.15</v>
      </c>
      <c r="H401" s="65">
        <v>9</v>
      </c>
      <c r="I401" s="107">
        <v>25742.59</v>
      </c>
      <c r="J401" s="67">
        <v>45569</v>
      </c>
      <c r="K401" s="69">
        <f>SUM(I398:I401)</f>
        <v>108037.22</v>
      </c>
      <c r="L401" s="338"/>
      <c r="M401" s="67"/>
      <c r="N401" s="71">
        <v>108037.22</v>
      </c>
      <c r="O401" s="70">
        <v>0</v>
      </c>
      <c r="P401" s="81"/>
    </row>
    <row r="402" spans="1:46" x14ac:dyDescent="0.25">
      <c r="A402" s="60">
        <v>3</v>
      </c>
      <c r="B402" s="62" t="s">
        <v>921</v>
      </c>
      <c r="C402" s="62" t="s">
        <v>922</v>
      </c>
      <c r="D402" s="62" t="s">
        <v>144</v>
      </c>
      <c r="E402" s="79" t="s">
        <v>929</v>
      </c>
      <c r="F402" s="79" t="s">
        <v>827</v>
      </c>
      <c r="G402" s="64">
        <v>0.14000000000000001</v>
      </c>
      <c r="H402" s="65">
        <v>9</v>
      </c>
      <c r="I402" s="107">
        <v>19942.57</v>
      </c>
      <c r="J402" s="67">
        <v>45569</v>
      </c>
      <c r="K402" s="69"/>
      <c r="L402" s="67"/>
      <c r="M402" s="67"/>
      <c r="N402" s="71"/>
      <c r="O402" s="70"/>
      <c r="P402" s="81"/>
    </row>
    <row r="403" spans="1:46" x14ac:dyDescent="0.25">
      <c r="A403" s="60">
        <v>3</v>
      </c>
      <c r="B403" s="62" t="s">
        <v>921</v>
      </c>
      <c r="C403" s="62" t="s">
        <v>922</v>
      </c>
      <c r="D403" s="62" t="s">
        <v>144</v>
      </c>
      <c r="E403" s="79" t="s">
        <v>930</v>
      </c>
      <c r="F403" s="79" t="s">
        <v>243</v>
      </c>
      <c r="G403" s="64">
        <v>0.15</v>
      </c>
      <c r="H403" s="65">
        <v>9</v>
      </c>
      <c r="I403" s="107">
        <v>16362.08</v>
      </c>
      <c r="J403" s="67">
        <v>45569</v>
      </c>
      <c r="K403" s="69"/>
      <c r="L403" s="67"/>
      <c r="M403" s="67"/>
      <c r="N403" s="71"/>
      <c r="O403" s="70"/>
      <c r="P403" s="81"/>
    </row>
    <row r="404" spans="1:46" x14ac:dyDescent="0.25">
      <c r="A404" s="60">
        <v>3</v>
      </c>
      <c r="B404" s="62" t="s">
        <v>921</v>
      </c>
      <c r="C404" s="62" t="s">
        <v>922</v>
      </c>
      <c r="D404" s="62" t="s">
        <v>144</v>
      </c>
      <c r="E404" s="79" t="s">
        <v>931</v>
      </c>
      <c r="F404" s="79" t="s">
        <v>233</v>
      </c>
      <c r="G404" s="64">
        <v>0.13</v>
      </c>
      <c r="H404" s="65">
        <v>8</v>
      </c>
      <c r="I404" s="107">
        <v>14605.2</v>
      </c>
      <c r="J404" s="67">
        <v>45569</v>
      </c>
      <c r="K404" s="69">
        <f>SUM(I402:I404)</f>
        <v>50909.850000000006</v>
      </c>
      <c r="L404" s="67"/>
      <c r="M404" s="67"/>
      <c r="N404" s="71">
        <v>50909.85</v>
      </c>
      <c r="O404" s="70"/>
      <c r="P404" s="81"/>
    </row>
    <row r="405" spans="1:46" s="115" customFormat="1" x14ac:dyDescent="0.25">
      <c r="A405" s="92">
        <v>3</v>
      </c>
      <c r="B405" s="86" t="s">
        <v>921</v>
      </c>
      <c r="C405" s="86" t="s">
        <v>932</v>
      </c>
      <c r="D405" s="86" t="s">
        <v>359</v>
      </c>
      <c r="E405" s="93" t="s">
        <v>933</v>
      </c>
      <c r="F405" s="93" t="s">
        <v>934</v>
      </c>
      <c r="G405" s="94">
        <v>0.02</v>
      </c>
      <c r="H405" s="95">
        <v>0</v>
      </c>
      <c r="I405" s="96">
        <v>149000</v>
      </c>
      <c r="J405" s="98">
        <v>45574</v>
      </c>
      <c r="K405" s="101"/>
      <c r="L405" s="98"/>
      <c r="M405" s="89"/>
      <c r="N405" s="89"/>
      <c r="O405" s="89"/>
      <c r="P405" s="153" t="s">
        <v>935</v>
      </c>
      <c r="Q405" s="114"/>
      <c r="R405" s="114"/>
      <c r="S405" s="114"/>
      <c r="T405" s="114"/>
      <c r="U405" s="114"/>
      <c r="V405" s="114"/>
      <c r="W405" s="114"/>
      <c r="X405" s="114"/>
      <c r="Y405" s="114"/>
      <c r="Z405" s="114"/>
      <c r="AA405" s="114"/>
      <c r="AB405" s="114"/>
      <c r="AC405" s="114"/>
      <c r="AD405" s="114"/>
      <c r="AE405" s="114"/>
      <c r="AF405" s="114"/>
      <c r="AG405" s="114"/>
      <c r="AH405" s="114"/>
      <c r="AI405" s="114"/>
      <c r="AJ405" s="114"/>
      <c r="AK405" s="114"/>
      <c r="AL405" s="114"/>
      <c r="AM405" s="114"/>
      <c r="AN405" s="114"/>
      <c r="AO405" s="114"/>
      <c r="AP405" s="114"/>
      <c r="AQ405" s="114"/>
      <c r="AR405" s="114"/>
      <c r="AS405" s="114"/>
      <c r="AT405" s="114"/>
    </row>
    <row r="406" spans="1:46" s="115" customFormat="1" x14ac:dyDescent="0.25">
      <c r="A406" s="92">
        <v>3</v>
      </c>
      <c r="B406" s="86" t="s">
        <v>921</v>
      </c>
      <c r="C406" s="86" t="s">
        <v>932</v>
      </c>
      <c r="D406" s="86" t="s">
        <v>359</v>
      </c>
      <c r="E406" s="93" t="s">
        <v>936</v>
      </c>
      <c r="F406" s="93" t="s">
        <v>934</v>
      </c>
      <c r="G406" s="94">
        <v>0.02</v>
      </c>
      <c r="H406" s="95">
        <v>0</v>
      </c>
      <c r="I406" s="96">
        <v>202000</v>
      </c>
      <c r="J406" s="98">
        <v>45574</v>
      </c>
      <c r="K406" s="101">
        <f>SUM(I405:I406)</f>
        <v>351000</v>
      </c>
      <c r="L406" s="98"/>
      <c r="M406" s="89"/>
      <c r="N406" s="89">
        <v>351000</v>
      </c>
      <c r="O406" s="89">
        <v>0</v>
      </c>
      <c r="P406" s="153" t="s">
        <v>935</v>
      </c>
      <c r="Q406" s="114"/>
      <c r="R406" s="114"/>
      <c r="S406" s="114"/>
      <c r="T406" s="114"/>
      <c r="U406" s="114"/>
      <c r="V406" s="114"/>
      <c r="W406" s="114"/>
      <c r="X406" s="114"/>
      <c r="Y406" s="114"/>
      <c r="Z406" s="114"/>
      <c r="AA406" s="114"/>
      <c r="AB406" s="114"/>
      <c r="AC406" s="114"/>
      <c r="AD406" s="114"/>
      <c r="AE406" s="114"/>
      <c r="AF406" s="114"/>
      <c r="AG406" s="114"/>
      <c r="AH406" s="114"/>
      <c r="AI406" s="114"/>
      <c r="AJ406" s="114"/>
      <c r="AK406" s="114"/>
      <c r="AL406" s="114"/>
      <c r="AM406" s="114"/>
      <c r="AN406" s="114"/>
      <c r="AO406" s="114"/>
      <c r="AP406" s="114"/>
      <c r="AQ406" s="114"/>
      <c r="AR406" s="114"/>
      <c r="AS406" s="114"/>
      <c r="AT406" s="114"/>
    </row>
    <row r="407" spans="1:46" ht="12.95" customHeight="1" x14ac:dyDescent="0.25">
      <c r="A407" s="60">
        <v>3</v>
      </c>
      <c r="B407" s="62" t="s">
        <v>921</v>
      </c>
      <c r="C407" s="62" t="s">
        <v>932</v>
      </c>
      <c r="D407" s="62" t="s">
        <v>359</v>
      </c>
      <c r="E407" s="79" t="s">
        <v>937</v>
      </c>
      <c r="F407" s="79" t="s">
        <v>640</v>
      </c>
      <c r="G407" s="64">
        <v>1.73</v>
      </c>
      <c r="H407" s="65">
        <v>8</v>
      </c>
      <c r="I407" s="107">
        <v>185000</v>
      </c>
      <c r="J407" s="67">
        <v>45580</v>
      </c>
      <c r="K407" s="69"/>
      <c r="L407" s="67"/>
      <c r="M407" s="67"/>
      <c r="N407" s="71"/>
      <c r="O407" s="70"/>
      <c r="P407" s="81"/>
    </row>
    <row r="408" spans="1:46" x14ac:dyDescent="0.25">
      <c r="A408" s="60">
        <v>3</v>
      </c>
      <c r="B408" s="62" t="s">
        <v>921</v>
      </c>
      <c r="C408" s="62" t="s">
        <v>932</v>
      </c>
      <c r="D408" s="62" t="s">
        <v>359</v>
      </c>
      <c r="E408" s="79" t="s">
        <v>938</v>
      </c>
      <c r="F408" s="79" t="s">
        <v>522</v>
      </c>
      <c r="G408" s="64">
        <v>0.42699999999999999</v>
      </c>
      <c r="H408" s="65">
        <v>8</v>
      </c>
      <c r="I408" s="107">
        <v>25800</v>
      </c>
      <c r="J408" s="67">
        <v>45580</v>
      </c>
      <c r="K408" s="69">
        <f>SUM(I407:I408)</f>
        <v>210800</v>
      </c>
      <c r="L408" s="67"/>
      <c r="M408" s="67"/>
      <c r="N408" s="71">
        <v>342300</v>
      </c>
      <c r="O408" s="70">
        <v>0</v>
      </c>
      <c r="P408" s="81"/>
    </row>
    <row r="409" spans="1:46" x14ac:dyDescent="0.25">
      <c r="A409" s="51">
        <v>3</v>
      </c>
      <c r="B409" s="52" t="s">
        <v>116</v>
      </c>
      <c r="C409" s="52"/>
      <c r="D409" s="91"/>
      <c r="E409" s="52"/>
      <c r="F409" s="52"/>
      <c r="G409" s="53"/>
      <c r="H409" s="54"/>
      <c r="I409" s="73"/>
      <c r="J409" s="56"/>
      <c r="K409" s="57"/>
      <c r="L409" s="329">
        <f>SUM(I410:I415)</f>
        <v>577430</v>
      </c>
      <c r="M409" s="49"/>
      <c r="N409" s="48"/>
      <c r="O409" s="49"/>
      <c r="P409" s="58"/>
    </row>
    <row r="410" spans="1:46" x14ac:dyDescent="0.25">
      <c r="A410" s="60">
        <v>3</v>
      </c>
      <c r="B410" s="62" t="s">
        <v>939</v>
      </c>
      <c r="C410" s="62" t="s">
        <v>940</v>
      </c>
      <c r="D410" s="62" t="s">
        <v>144</v>
      </c>
      <c r="E410" s="62" t="s">
        <v>941</v>
      </c>
      <c r="F410" s="62" t="s">
        <v>942</v>
      </c>
      <c r="G410" s="64">
        <v>1.383</v>
      </c>
      <c r="H410" s="65">
        <v>9</v>
      </c>
      <c r="I410" s="143">
        <v>160599</v>
      </c>
      <c r="J410" s="67">
        <v>45474</v>
      </c>
      <c r="K410" s="68"/>
      <c r="L410" s="69"/>
      <c r="M410" s="70"/>
      <c r="N410" s="71"/>
      <c r="O410" s="70"/>
      <c r="P410" s="72"/>
    </row>
    <row r="411" spans="1:46" x14ac:dyDescent="0.25">
      <c r="A411" s="60">
        <v>3</v>
      </c>
      <c r="B411" s="62" t="s">
        <v>939</v>
      </c>
      <c r="C411" s="62" t="s">
        <v>940</v>
      </c>
      <c r="D411" s="62" t="s">
        <v>144</v>
      </c>
      <c r="E411" s="62" t="s">
        <v>699</v>
      </c>
      <c r="F411" s="62" t="s">
        <v>943</v>
      </c>
      <c r="G411" s="64">
        <v>2.7770000000000001</v>
      </c>
      <c r="H411" s="65">
        <v>10</v>
      </c>
      <c r="I411" s="143">
        <v>244494</v>
      </c>
      <c r="J411" s="67">
        <v>45474</v>
      </c>
      <c r="K411" s="68"/>
      <c r="L411" s="69"/>
      <c r="M411" s="70"/>
      <c r="N411" s="71"/>
      <c r="O411" s="70"/>
      <c r="P411" s="72"/>
    </row>
    <row r="412" spans="1:46" x14ac:dyDescent="0.25">
      <c r="A412" s="60">
        <v>3</v>
      </c>
      <c r="B412" s="62" t="s">
        <v>939</v>
      </c>
      <c r="C412" s="62" t="s">
        <v>940</v>
      </c>
      <c r="D412" s="62" t="s">
        <v>144</v>
      </c>
      <c r="E412" s="62" t="s">
        <v>944</v>
      </c>
      <c r="F412" s="62" t="s">
        <v>945</v>
      </c>
      <c r="G412" s="64">
        <v>0.60299999999999998</v>
      </c>
      <c r="H412" s="65">
        <v>10</v>
      </c>
      <c r="I412" s="143">
        <v>50337</v>
      </c>
      <c r="J412" s="67">
        <v>45474</v>
      </c>
      <c r="K412" s="68">
        <f>SUM(I410:I412)</f>
        <v>455430</v>
      </c>
      <c r="L412" s="69"/>
      <c r="M412" s="70"/>
      <c r="N412" s="71">
        <v>455430</v>
      </c>
      <c r="O412" s="70">
        <v>0</v>
      </c>
      <c r="P412" s="72"/>
    </row>
    <row r="413" spans="1:46" ht="30" x14ac:dyDescent="0.25">
      <c r="A413" s="60">
        <v>3</v>
      </c>
      <c r="B413" s="62" t="s">
        <v>939</v>
      </c>
      <c r="C413" s="62" t="s">
        <v>946</v>
      </c>
      <c r="D413" s="62" t="s">
        <v>877</v>
      </c>
      <c r="E413" s="62" t="s">
        <v>947</v>
      </c>
      <c r="F413" s="62" t="s">
        <v>263</v>
      </c>
      <c r="G413" s="64">
        <v>7.4999999999999997E-2</v>
      </c>
      <c r="H413" s="65">
        <v>10</v>
      </c>
      <c r="I413" s="143">
        <v>16500</v>
      </c>
      <c r="J413" s="67">
        <v>45569</v>
      </c>
      <c r="K413" s="68"/>
      <c r="L413" s="69"/>
      <c r="M413" s="70"/>
      <c r="N413" s="71"/>
      <c r="O413" s="70"/>
      <c r="P413" s="72"/>
    </row>
    <row r="414" spans="1:46" ht="30" x14ac:dyDescent="0.25">
      <c r="A414" s="60">
        <v>3</v>
      </c>
      <c r="B414" s="62" t="s">
        <v>939</v>
      </c>
      <c r="C414" s="62" t="s">
        <v>946</v>
      </c>
      <c r="D414" s="62" t="s">
        <v>877</v>
      </c>
      <c r="E414" s="62" t="s">
        <v>948</v>
      </c>
      <c r="F414" s="62" t="s">
        <v>265</v>
      </c>
      <c r="G414" s="64">
        <v>0.26100000000000001</v>
      </c>
      <c r="H414" s="65">
        <v>8</v>
      </c>
      <c r="I414" s="143">
        <v>52750</v>
      </c>
      <c r="J414" s="67">
        <v>45569</v>
      </c>
      <c r="K414" s="68"/>
      <c r="L414" s="69"/>
      <c r="M414" s="70"/>
      <c r="N414" s="71"/>
      <c r="O414" s="70"/>
      <c r="P414" s="72"/>
    </row>
    <row r="415" spans="1:46" ht="30" x14ac:dyDescent="0.25">
      <c r="A415" s="60">
        <v>3</v>
      </c>
      <c r="B415" s="62" t="s">
        <v>939</v>
      </c>
      <c r="C415" s="62" t="s">
        <v>946</v>
      </c>
      <c r="D415" s="62" t="s">
        <v>877</v>
      </c>
      <c r="E415" s="62" t="s">
        <v>949</v>
      </c>
      <c r="F415" s="62" t="s">
        <v>950</v>
      </c>
      <c r="G415" s="64">
        <v>0.25800000000000001</v>
      </c>
      <c r="H415" s="65">
        <v>8</v>
      </c>
      <c r="I415" s="143">
        <v>52750</v>
      </c>
      <c r="J415" s="67">
        <v>45569</v>
      </c>
      <c r="K415" s="68">
        <f>SUM(I413:I415)</f>
        <v>122000</v>
      </c>
      <c r="L415" s="69"/>
      <c r="M415" s="70"/>
      <c r="N415" s="71">
        <v>174500</v>
      </c>
      <c r="O415" s="70">
        <v>0</v>
      </c>
      <c r="P415" s="72"/>
    </row>
    <row r="416" spans="1:46" x14ac:dyDescent="0.25">
      <c r="A416" s="51">
        <v>3</v>
      </c>
      <c r="B416" s="52" t="s">
        <v>120</v>
      </c>
      <c r="C416" s="52"/>
      <c r="D416" s="91"/>
      <c r="E416" s="52"/>
      <c r="F416" s="52"/>
      <c r="G416" s="53"/>
      <c r="H416" s="54"/>
      <c r="I416" s="73"/>
      <c r="J416" s="56"/>
      <c r="K416" s="57"/>
      <c r="L416" s="329">
        <f>SUM(I417:I426)</f>
        <v>3957785</v>
      </c>
      <c r="M416" s="49"/>
      <c r="N416" s="48"/>
      <c r="O416" s="49"/>
      <c r="P416" s="58"/>
    </row>
    <row r="417" spans="1:46" ht="30" x14ac:dyDescent="0.25">
      <c r="A417" s="60">
        <v>3</v>
      </c>
      <c r="B417" s="62" t="s">
        <v>951</v>
      </c>
      <c r="C417" s="62" t="s">
        <v>952</v>
      </c>
      <c r="D417" s="62" t="s">
        <v>953</v>
      </c>
      <c r="E417" s="79" t="s">
        <v>954</v>
      </c>
      <c r="F417" s="79" t="s">
        <v>955</v>
      </c>
      <c r="G417" s="80">
        <v>0.52</v>
      </c>
      <c r="H417" s="65">
        <v>10</v>
      </c>
      <c r="I417" s="107">
        <v>690785</v>
      </c>
      <c r="J417" s="67">
        <v>45579</v>
      </c>
      <c r="K417" s="69">
        <f>SUM(I417)</f>
        <v>690785</v>
      </c>
      <c r="L417" s="67"/>
      <c r="M417" s="67"/>
      <c r="N417" s="71">
        <v>690785</v>
      </c>
      <c r="O417" s="70">
        <v>0</v>
      </c>
      <c r="P417" s="81"/>
    </row>
    <row r="418" spans="1:46" x14ac:dyDescent="0.25">
      <c r="A418" s="60">
        <v>3</v>
      </c>
      <c r="B418" s="62" t="s">
        <v>951</v>
      </c>
      <c r="C418" s="62" t="s">
        <v>956</v>
      </c>
      <c r="D418" s="62" t="s">
        <v>359</v>
      </c>
      <c r="E418" s="79" t="s">
        <v>957</v>
      </c>
      <c r="F418" s="79" t="s">
        <v>958</v>
      </c>
      <c r="G418" s="80">
        <v>1.52</v>
      </c>
      <c r="H418" s="65">
        <v>10</v>
      </c>
      <c r="I418" s="107">
        <v>1200000</v>
      </c>
      <c r="J418" s="67">
        <v>45562</v>
      </c>
      <c r="K418" s="69"/>
      <c r="L418" s="67"/>
      <c r="M418" s="67"/>
      <c r="N418" s="71"/>
      <c r="O418" s="70"/>
      <c r="P418" s="81"/>
    </row>
    <row r="419" spans="1:46" x14ac:dyDescent="0.25">
      <c r="A419" s="60">
        <v>3</v>
      </c>
      <c r="B419" s="62" t="s">
        <v>951</v>
      </c>
      <c r="C419" s="62" t="s">
        <v>956</v>
      </c>
      <c r="D419" s="62" t="s">
        <v>359</v>
      </c>
      <c r="E419" s="79" t="s">
        <v>959</v>
      </c>
      <c r="F419" s="79" t="s">
        <v>960</v>
      </c>
      <c r="G419" s="80">
        <v>2.4700000000000002</v>
      </c>
      <c r="H419" s="65">
        <v>8</v>
      </c>
      <c r="I419" s="107">
        <v>310000</v>
      </c>
      <c r="J419" s="67">
        <v>45562</v>
      </c>
      <c r="K419" s="69"/>
      <c r="L419" s="67"/>
      <c r="M419" s="67"/>
      <c r="N419" s="71"/>
      <c r="O419" s="70"/>
      <c r="P419" s="81"/>
    </row>
    <row r="420" spans="1:46" x14ac:dyDescent="0.25">
      <c r="A420" s="60">
        <v>3</v>
      </c>
      <c r="B420" s="62" t="s">
        <v>951</v>
      </c>
      <c r="C420" s="62" t="s">
        <v>956</v>
      </c>
      <c r="D420" s="62" t="s">
        <v>359</v>
      </c>
      <c r="E420" s="79" t="s">
        <v>961</v>
      </c>
      <c r="F420" s="79" t="s">
        <v>962</v>
      </c>
      <c r="G420" s="80">
        <v>0.03</v>
      </c>
      <c r="H420" s="65">
        <v>8</v>
      </c>
      <c r="I420" s="107">
        <v>210000</v>
      </c>
      <c r="J420" s="67">
        <v>45562</v>
      </c>
      <c r="K420" s="69"/>
      <c r="L420" s="67"/>
      <c r="M420" s="67"/>
      <c r="N420" s="71"/>
      <c r="O420" s="70"/>
      <c r="P420" s="81"/>
    </row>
    <row r="421" spans="1:46" x14ac:dyDescent="0.25">
      <c r="A421" s="60">
        <v>3</v>
      </c>
      <c r="B421" s="62" t="s">
        <v>951</v>
      </c>
      <c r="C421" s="62" t="s">
        <v>956</v>
      </c>
      <c r="D421" s="62" t="s">
        <v>359</v>
      </c>
      <c r="E421" s="79" t="s">
        <v>963</v>
      </c>
      <c r="F421" s="79" t="s">
        <v>964</v>
      </c>
      <c r="G421" s="80">
        <v>2.44</v>
      </c>
      <c r="H421" s="65">
        <v>8</v>
      </c>
      <c r="I421" s="107">
        <v>280000</v>
      </c>
      <c r="J421" s="67">
        <v>45562</v>
      </c>
      <c r="K421" s="69"/>
      <c r="L421" s="67"/>
      <c r="M421" s="67"/>
      <c r="N421" s="71"/>
      <c r="O421" s="70"/>
      <c r="P421" s="81"/>
    </row>
    <row r="422" spans="1:46" x14ac:dyDescent="0.25">
      <c r="A422" s="60">
        <v>3</v>
      </c>
      <c r="B422" s="62" t="s">
        <v>951</v>
      </c>
      <c r="C422" s="62" t="s">
        <v>956</v>
      </c>
      <c r="D422" s="62" t="s">
        <v>359</v>
      </c>
      <c r="E422" s="79" t="s">
        <v>965</v>
      </c>
      <c r="F422" s="79" t="s">
        <v>161</v>
      </c>
      <c r="G422" s="80">
        <v>1.02</v>
      </c>
      <c r="H422" s="65">
        <v>10</v>
      </c>
      <c r="I422" s="107">
        <v>124000</v>
      </c>
      <c r="J422" s="67">
        <v>45562</v>
      </c>
      <c r="K422" s="69"/>
      <c r="L422" s="67"/>
      <c r="M422" s="67"/>
      <c r="N422" s="71"/>
      <c r="O422" s="70"/>
      <c r="P422" s="81"/>
    </row>
    <row r="423" spans="1:46" x14ac:dyDescent="0.25">
      <c r="A423" s="60">
        <v>3</v>
      </c>
      <c r="B423" s="62" t="s">
        <v>951</v>
      </c>
      <c r="C423" s="62" t="s">
        <v>956</v>
      </c>
      <c r="D423" s="62" t="s">
        <v>359</v>
      </c>
      <c r="E423" s="79" t="s">
        <v>966</v>
      </c>
      <c r="F423" s="79" t="s">
        <v>967</v>
      </c>
      <c r="G423" s="80">
        <v>3.14</v>
      </c>
      <c r="H423" s="65">
        <v>10</v>
      </c>
      <c r="I423" s="107">
        <v>245000</v>
      </c>
      <c r="J423" s="67">
        <v>45562</v>
      </c>
      <c r="K423" s="69"/>
      <c r="L423" s="67"/>
      <c r="M423" s="67"/>
      <c r="N423" s="71"/>
      <c r="O423" s="70"/>
      <c r="P423" s="81"/>
    </row>
    <row r="424" spans="1:46" x14ac:dyDescent="0.25">
      <c r="A424" s="60">
        <v>3</v>
      </c>
      <c r="B424" s="62" t="s">
        <v>951</v>
      </c>
      <c r="C424" s="62" t="s">
        <v>956</v>
      </c>
      <c r="D424" s="62" t="s">
        <v>359</v>
      </c>
      <c r="E424" s="79" t="s">
        <v>968</v>
      </c>
      <c r="F424" s="79" t="s">
        <v>969</v>
      </c>
      <c r="G424" s="80">
        <v>0.01</v>
      </c>
      <c r="H424" s="65">
        <v>0</v>
      </c>
      <c r="I424" s="107">
        <v>290000</v>
      </c>
      <c r="J424" s="67">
        <v>45562</v>
      </c>
      <c r="K424" s="69"/>
      <c r="L424" s="67"/>
      <c r="M424" s="67"/>
      <c r="N424" s="71"/>
      <c r="O424" s="70"/>
      <c r="P424" s="154" t="s">
        <v>935</v>
      </c>
    </row>
    <row r="425" spans="1:46" x14ac:dyDescent="0.25">
      <c r="A425" s="60">
        <v>3</v>
      </c>
      <c r="B425" s="62" t="s">
        <v>951</v>
      </c>
      <c r="C425" s="62" t="s">
        <v>956</v>
      </c>
      <c r="D425" s="62" t="s">
        <v>359</v>
      </c>
      <c r="E425" s="79" t="s">
        <v>970</v>
      </c>
      <c r="F425" s="79" t="s">
        <v>971</v>
      </c>
      <c r="G425" s="80">
        <v>4.1900000000000004</v>
      </c>
      <c r="H425" s="65">
        <v>8</v>
      </c>
      <c r="I425" s="107">
        <v>340000</v>
      </c>
      <c r="J425" s="67">
        <v>45562</v>
      </c>
      <c r="K425" s="69"/>
      <c r="L425" s="67"/>
      <c r="M425" s="67"/>
      <c r="N425" s="71"/>
      <c r="O425" s="70"/>
      <c r="P425" s="81"/>
    </row>
    <row r="426" spans="1:46" x14ac:dyDescent="0.25">
      <c r="A426" s="60">
        <v>3</v>
      </c>
      <c r="B426" s="62" t="s">
        <v>951</v>
      </c>
      <c r="C426" s="62" t="s">
        <v>956</v>
      </c>
      <c r="D426" s="62" t="s">
        <v>359</v>
      </c>
      <c r="E426" s="79" t="s">
        <v>972</v>
      </c>
      <c r="F426" s="79" t="s">
        <v>973</v>
      </c>
      <c r="G426" s="80">
        <v>1.76</v>
      </c>
      <c r="H426" s="65">
        <v>8</v>
      </c>
      <c r="I426" s="107">
        <v>268000</v>
      </c>
      <c r="J426" s="67">
        <v>45562</v>
      </c>
      <c r="K426" s="69">
        <f>SUM(I418:I426)</f>
        <v>3267000</v>
      </c>
      <c r="L426" s="67"/>
      <c r="M426" s="67"/>
      <c r="N426" s="71">
        <v>3910000</v>
      </c>
      <c r="O426" s="70">
        <v>0</v>
      </c>
      <c r="P426" s="81"/>
    </row>
    <row r="427" spans="1:46" s="127" customFormat="1" ht="18.75" x14ac:dyDescent="0.3">
      <c r="A427" s="146">
        <v>4</v>
      </c>
      <c r="B427" s="147" t="s">
        <v>974</v>
      </c>
      <c r="C427" s="52"/>
      <c r="D427" s="119"/>
      <c r="E427" s="120"/>
      <c r="F427" s="120"/>
      <c r="G427" s="121"/>
      <c r="H427" s="122"/>
      <c r="I427" s="123"/>
      <c r="J427" s="124"/>
      <c r="K427" s="125"/>
      <c r="L427" s="335"/>
      <c r="M427" s="339">
        <f>SUM(L428:L542)</f>
        <v>10246687.799999999</v>
      </c>
      <c r="N427" s="48"/>
      <c r="O427" s="49"/>
      <c r="P427" s="58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  <c r="AA427" s="126"/>
      <c r="AB427" s="126"/>
      <c r="AC427" s="126"/>
      <c r="AD427" s="126"/>
      <c r="AE427" s="126"/>
      <c r="AF427" s="126"/>
      <c r="AG427" s="126"/>
      <c r="AH427" s="126"/>
      <c r="AI427" s="126"/>
      <c r="AJ427" s="126"/>
      <c r="AK427" s="126"/>
      <c r="AL427" s="126"/>
      <c r="AM427" s="126"/>
      <c r="AN427" s="126"/>
      <c r="AO427" s="126"/>
      <c r="AP427" s="126"/>
      <c r="AQ427" s="126"/>
      <c r="AR427" s="126"/>
      <c r="AS427" s="126"/>
      <c r="AT427" s="126"/>
    </row>
    <row r="428" spans="1:46" x14ac:dyDescent="0.25">
      <c r="A428" s="51">
        <v>4</v>
      </c>
      <c r="B428" s="52" t="s">
        <v>15</v>
      </c>
      <c r="C428" s="52"/>
      <c r="D428" s="52"/>
      <c r="E428" s="52"/>
      <c r="F428" s="52"/>
      <c r="G428" s="53"/>
      <c r="H428" s="54"/>
      <c r="I428" s="55"/>
      <c r="J428" s="56"/>
      <c r="K428" s="57"/>
      <c r="L428" s="329">
        <f>SUM(K429:K447)</f>
        <v>865943.97</v>
      </c>
      <c r="M428" s="49"/>
      <c r="N428" s="48"/>
      <c r="O428" s="49"/>
      <c r="P428" s="58"/>
    </row>
    <row r="429" spans="1:46" ht="15.75" customHeight="1" x14ac:dyDescent="0.25">
      <c r="A429" s="60">
        <v>4</v>
      </c>
      <c r="B429" s="62" t="s">
        <v>975</v>
      </c>
      <c r="C429" s="62" t="s">
        <v>976</v>
      </c>
      <c r="D429" s="62" t="s">
        <v>144</v>
      </c>
      <c r="E429" s="62" t="s">
        <v>977</v>
      </c>
      <c r="F429" s="62" t="s">
        <v>978</v>
      </c>
      <c r="G429" s="64">
        <v>2.5099999999999998</v>
      </c>
      <c r="H429" s="65">
        <v>10</v>
      </c>
      <c r="I429" s="107">
        <v>110000</v>
      </c>
      <c r="J429" s="67">
        <v>45559</v>
      </c>
      <c r="K429" s="69"/>
      <c r="L429" s="69"/>
      <c r="M429" s="69"/>
      <c r="N429" s="71"/>
      <c r="O429" s="70"/>
      <c r="P429" s="72"/>
    </row>
    <row r="430" spans="1:46" ht="15.75" customHeight="1" x14ac:dyDescent="0.25">
      <c r="A430" s="60">
        <v>4</v>
      </c>
      <c r="B430" s="62" t="s">
        <v>975</v>
      </c>
      <c r="C430" s="62" t="s">
        <v>976</v>
      </c>
      <c r="D430" s="62" t="s">
        <v>144</v>
      </c>
      <c r="E430" s="62" t="s">
        <v>979</v>
      </c>
      <c r="F430" s="62" t="s">
        <v>291</v>
      </c>
      <c r="G430" s="64">
        <v>0.53</v>
      </c>
      <c r="H430" s="65">
        <v>10</v>
      </c>
      <c r="I430" s="107">
        <v>45000</v>
      </c>
      <c r="J430" s="67">
        <v>45559</v>
      </c>
      <c r="K430" s="69"/>
      <c r="L430" s="69"/>
      <c r="M430" s="69"/>
      <c r="N430" s="71"/>
      <c r="O430" s="70"/>
      <c r="P430" s="72"/>
    </row>
    <row r="431" spans="1:46" ht="15.75" customHeight="1" x14ac:dyDescent="0.25">
      <c r="A431" s="60">
        <v>4</v>
      </c>
      <c r="B431" s="62" t="s">
        <v>975</v>
      </c>
      <c r="C431" s="62" t="s">
        <v>976</v>
      </c>
      <c r="D431" s="62" t="s">
        <v>144</v>
      </c>
      <c r="E431" s="62" t="s">
        <v>980</v>
      </c>
      <c r="F431" s="62" t="s">
        <v>981</v>
      </c>
      <c r="G431" s="64">
        <v>0.55000000000000004</v>
      </c>
      <c r="H431" s="65">
        <v>10</v>
      </c>
      <c r="I431" s="107">
        <v>38000</v>
      </c>
      <c r="J431" s="67">
        <v>45559</v>
      </c>
      <c r="K431" s="69"/>
      <c r="L431" s="69"/>
      <c r="M431" s="69"/>
      <c r="N431" s="71"/>
      <c r="O431" s="70"/>
      <c r="P431" s="72"/>
    </row>
    <row r="432" spans="1:46" ht="15.75" customHeight="1" x14ac:dyDescent="0.25">
      <c r="A432" s="60">
        <v>4</v>
      </c>
      <c r="B432" s="62" t="s">
        <v>975</v>
      </c>
      <c r="C432" s="62" t="s">
        <v>976</v>
      </c>
      <c r="D432" s="62" t="s">
        <v>144</v>
      </c>
      <c r="E432" s="62" t="s">
        <v>982</v>
      </c>
      <c r="F432" s="62" t="s">
        <v>391</v>
      </c>
      <c r="G432" s="64">
        <v>0.54</v>
      </c>
      <c r="H432" s="65">
        <v>10</v>
      </c>
      <c r="I432" s="107">
        <v>37000</v>
      </c>
      <c r="J432" s="67">
        <v>45559</v>
      </c>
      <c r="K432" s="69"/>
      <c r="L432" s="69"/>
      <c r="M432" s="69"/>
      <c r="N432" s="71"/>
      <c r="O432" s="70"/>
      <c r="P432" s="72"/>
    </row>
    <row r="433" spans="1:16" ht="15.75" customHeight="1" x14ac:dyDescent="0.25">
      <c r="A433" s="60">
        <v>4</v>
      </c>
      <c r="B433" s="62" t="s">
        <v>975</v>
      </c>
      <c r="C433" s="62" t="s">
        <v>976</v>
      </c>
      <c r="D433" s="62" t="s">
        <v>144</v>
      </c>
      <c r="E433" s="62" t="s">
        <v>983</v>
      </c>
      <c r="F433" s="62" t="s">
        <v>984</v>
      </c>
      <c r="G433" s="64">
        <v>1.1299999999999999</v>
      </c>
      <c r="H433" s="65">
        <v>10</v>
      </c>
      <c r="I433" s="107">
        <v>35000</v>
      </c>
      <c r="J433" s="67">
        <v>45559</v>
      </c>
      <c r="K433" s="69"/>
      <c r="L433" s="69"/>
      <c r="M433" s="69"/>
      <c r="N433" s="71"/>
      <c r="O433" s="70"/>
      <c r="P433" s="72"/>
    </row>
    <row r="434" spans="1:16" ht="15.75" customHeight="1" x14ac:dyDescent="0.25">
      <c r="A434" s="60">
        <v>4</v>
      </c>
      <c r="B434" s="62" t="s">
        <v>975</v>
      </c>
      <c r="C434" s="62" t="s">
        <v>976</v>
      </c>
      <c r="D434" s="62" t="s">
        <v>144</v>
      </c>
      <c r="E434" s="62" t="s">
        <v>983</v>
      </c>
      <c r="F434" s="62" t="s">
        <v>984</v>
      </c>
      <c r="G434" s="64">
        <v>1.1299999999999999</v>
      </c>
      <c r="H434" s="65">
        <v>10</v>
      </c>
      <c r="I434" s="107">
        <v>65000</v>
      </c>
      <c r="J434" s="67">
        <v>45559</v>
      </c>
      <c r="K434" s="69">
        <f>SUM(I429:I434)</f>
        <v>330000</v>
      </c>
      <c r="L434" s="69"/>
      <c r="M434" s="69"/>
      <c r="N434" s="71">
        <v>330000</v>
      </c>
      <c r="O434" s="70">
        <v>0</v>
      </c>
      <c r="P434" s="72"/>
    </row>
    <row r="435" spans="1:16" ht="17.25" customHeight="1" x14ac:dyDescent="0.25">
      <c r="A435" s="60">
        <v>4</v>
      </c>
      <c r="B435" s="62" t="s">
        <v>975</v>
      </c>
      <c r="C435" s="62" t="s">
        <v>985</v>
      </c>
      <c r="D435" s="62" t="s">
        <v>359</v>
      </c>
      <c r="E435" s="62" t="s">
        <v>986</v>
      </c>
      <c r="F435" s="62" t="s">
        <v>2658</v>
      </c>
      <c r="G435" s="64">
        <v>0.34100000000000003</v>
      </c>
      <c r="H435" s="155">
        <v>10</v>
      </c>
      <c r="I435" s="107">
        <v>2192.85</v>
      </c>
      <c r="J435" s="67">
        <v>45579</v>
      </c>
      <c r="K435" s="69"/>
      <c r="L435" s="69"/>
      <c r="M435" s="67"/>
      <c r="N435" s="71"/>
      <c r="O435" s="70"/>
      <c r="P435" s="81"/>
    </row>
    <row r="436" spans="1:16" ht="17.25" customHeight="1" x14ac:dyDescent="0.25">
      <c r="A436" s="60">
        <v>4</v>
      </c>
      <c r="B436" s="62" t="s">
        <v>975</v>
      </c>
      <c r="C436" s="62" t="s">
        <v>985</v>
      </c>
      <c r="D436" s="62" t="s">
        <v>359</v>
      </c>
      <c r="E436" s="62" t="s">
        <v>987</v>
      </c>
      <c r="F436" s="62" t="s">
        <v>988</v>
      </c>
      <c r="G436" s="64">
        <v>0.17699999999999999</v>
      </c>
      <c r="H436" s="155">
        <v>10</v>
      </c>
      <c r="I436" s="107">
        <v>9176.48</v>
      </c>
      <c r="J436" s="67">
        <v>45579</v>
      </c>
      <c r="K436" s="69"/>
      <c r="L436" s="69"/>
      <c r="M436" s="67"/>
      <c r="N436" s="71"/>
      <c r="O436" s="70"/>
      <c r="P436" s="81"/>
    </row>
    <row r="437" spans="1:16" ht="17.25" customHeight="1" x14ac:dyDescent="0.25">
      <c r="A437" s="60">
        <v>4</v>
      </c>
      <c r="B437" s="62" t="s">
        <v>975</v>
      </c>
      <c r="C437" s="62" t="s">
        <v>985</v>
      </c>
      <c r="D437" s="62" t="s">
        <v>359</v>
      </c>
      <c r="E437" s="62" t="s">
        <v>989</v>
      </c>
      <c r="F437" s="62" t="s">
        <v>990</v>
      </c>
      <c r="G437" s="64">
        <v>4.2999999999999997E-2</v>
      </c>
      <c r="H437" s="155">
        <v>8</v>
      </c>
      <c r="I437" s="107">
        <v>8811.83</v>
      </c>
      <c r="J437" s="67">
        <v>45579</v>
      </c>
      <c r="K437" s="69"/>
      <c r="L437" s="69"/>
      <c r="M437" s="67"/>
      <c r="N437" s="71"/>
      <c r="O437" s="70"/>
      <c r="P437" s="81"/>
    </row>
    <row r="438" spans="1:16" ht="17.25" customHeight="1" x14ac:dyDescent="0.25">
      <c r="A438" s="60">
        <v>4</v>
      </c>
      <c r="B438" s="62" t="s">
        <v>975</v>
      </c>
      <c r="C438" s="62" t="s">
        <v>985</v>
      </c>
      <c r="D438" s="62" t="s">
        <v>359</v>
      </c>
      <c r="E438" s="62" t="s">
        <v>991</v>
      </c>
      <c r="F438" s="62" t="s">
        <v>992</v>
      </c>
      <c r="G438" s="64">
        <v>0.37</v>
      </c>
      <c r="H438" s="155">
        <v>9</v>
      </c>
      <c r="I438" s="107">
        <v>14213.1</v>
      </c>
      <c r="J438" s="67">
        <v>45579</v>
      </c>
      <c r="K438" s="69"/>
      <c r="L438" s="69"/>
      <c r="M438" s="67"/>
      <c r="N438" s="71"/>
      <c r="O438" s="70"/>
      <c r="P438" s="81"/>
    </row>
    <row r="439" spans="1:16" ht="17.25" customHeight="1" x14ac:dyDescent="0.25">
      <c r="A439" s="60">
        <v>4</v>
      </c>
      <c r="B439" s="62" t="s">
        <v>975</v>
      </c>
      <c r="C439" s="62" t="s">
        <v>985</v>
      </c>
      <c r="D439" s="62" t="s">
        <v>359</v>
      </c>
      <c r="E439" s="62" t="s">
        <v>993</v>
      </c>
      <c r="F439" s="62" t="s">
        <v>994</v>
      </c>
      <c r="G439" s="64">
        <v>0.16400000000000001</v>
      </c>
      <c r="H439" s="155">
        <v>10</v>
      </c>
      <c r="I439" s="107">
        <v>9392.6299999999992</v>
      </c>
      <c r="J439" s="67">
        <v>45579</v>
      </c>
      <c r="K439" s="69"/>
      <c r="L439" s="69"/>
      <c r="M439" s="67"/>
      <c r="N439" s="71"/>
      <c r="O439" s="70"/>
      <c r="P439" s="81"/>
    </row>
    <row r="440" spans="1:16" ht="17.25" customHeight="1" x14ac:dyDescent="0.25">
      <c r="A440" s="60">
        <v>4</v>
      </c>
      <c r="B440" s="62" t="s">
        <v>975</v>
      </c>
      <c r="C440" s="62" t="s">
        <v>985</v>
      </c>
      <c r="D440" s="62" t="s">
        <v>359</v>
      </c>
      <c r="E440" s="62" t="s">
        <v>995</v>
      </c>
      <c r="F440" s="62" t="s">
        <v>996</v>
      </c>
      <c r="G440" s="64">
        <v>9.5000000000000001E-2</v>
      </c>
      <c r="H440" s="155">
        <v>9</v>
      </c>
      <c r="I440" s="107">
        <v>6606.6</v>
      </c>
      <c r="J440" s="67">
        <v>45579</v>
      </c>
      <c r="K440" s="69"/>
      <c r="L440" s="69"/>
      <c r="M440" s="67"/>
      <c r="N440" s="71"/>
      <c r="O440" s="70"/>
      <c r="P440" s="81"/>
    </row>
    <row r="441" spans="1:16" ht="17.25" customHeight="1" x14ac:dyDescent="0.25">
      <c r="A441" s="60">
        <v>4</v>
      </c>
      <c r="B441" s="62" t="s">
        <v>975</v>
      </c>
      <c r="C441" s="62" t="s">
        <v>985</v>
      </c>
      <c r="D441" s="62" t="s">
        <v>359</v>
      </c>
      <c r="E441" s="62" t="s">
        <v>997</v>
      </c>
      <c r="F441" s="62" t="s">
        <v>998</v>
      </c>
      <c r="G441" s="64">
        <v>7.9000000000000001E-2</v>
      </c>
      <c r="H441" s="155">
        <v>9</v>
      </c>
      <c r="I441" s="107">
        <v>5476.35</v>
      </c>
      <c r="J441" s="67">
        <v>45579</v>
      </c>
      <c r="K441" s="69"/>
      <c r="L441" s="69"/>
      <c r="M441" s="67"/>
      <c r="N441" s="71"/>
      <c r="O441" s="70"/>
      <c r="P441" s="81"/>
    </row>
    <row r="442" spans="1:16" ht="17.25" customHeight="1" x14ac:dyDescent="0.25">
      <c r="A442" s="60">
        <v>4</v>
      </c>
      <c r="B442" s="62" t="s">
        <v>975</v>
      </c>
      <c r="C442" s="62" t="s">
        <v>985</v>
      </c>
      <c r="D442" s="62" t="s">
        <v>359</v>
      </c>
      <c r="E442" s="62" t="s">
        <v>999</v>
      </c>
      <c r="F442" s="62" t="s">
        <v>1000</v>
      </c>
      <c r="G442" s="64">
        <v>0.35399999999999998</v>
      </c>
      <c r="H442" s="155">
        <v>10</v>
      </c>
      <c r="I442" s="107">
        <v>9574.1299999999992</v>
      </c>
      <c r="J442" s="67">
        <v>45579</v>
      </c>
      <c r="K442" s="69">
        <f>SUM(I435:I442)</f>
        <v>65443.969999999994</v>
      </c>
      <c r="L442" s="69"/>
      <c r="M442" s="67"/>
      <c r="N442" s="71">
        <v>75704.5</v>
      </c>
      <c r="O442" s="70">
        <v>0</v>
      </c>
      <c r="P442" s="81"/>
    </row>
    <row r="443" spans="1:16" ht="15.75" customHeight="1" x14ac:dyDescent="0.25">
      <c r="A443" s="60">
        <v>4</v>
      </c>
      <c r="B443" s="62" t="s">
        <v>975</v>
      </c>
      <c r="C443" s="62" t="s">
        <v>1001</v>
      </c>
      <c r="D443" s="62" t="s">
        <v>144</v>
      </c>
      <c r="E443" s="62" t="s">
        <v>1002</v>
      </c>
      <c r="F443" s="62" t="s">
        <v>1003</v>
      </c>
      <c r="G443" s="64">
        <v>2.0499999999999998</v>
      </c>
      <c r="H443" s="155">
        <v>9</v>
      </c>
      <c r="I443" s="107">
        <v>312500</v>
      </c>
      <c r="J443" s="67">
        <v>45559</v>
      </c>
      <c r="K443" s="69">
        <v>312500</v>
      </c>
      <c r="L443" s="69"/>
      <c r="M443" s="67"/>
      <c r="N443" s="71">
        <v>312500</v>
      </c>
      <c r="O443" s="70">
        <v>0</v>
      </c>
      <c r="P443" s="81"/>
    </row>
    <row r="444" spans="1:16" ht="15.75" customHeight="1" x14ac:dyDescent="0.25">
      <c r="A444" s="60">
        <v>4</v>
      </c>
      <c r="B444" s="62" t="s">
        <v>975</v>
      </c>
      <c r="C444" s="62" t="s">
        <v>1004</v>
      </c>
      <c r="D444" s="62" t="s">
        <v>144</v>
      </c>
      <c r="E444" s="62" t="s">
        <v>1005</v>
      </c>
      <c r="F444" s="62" t="s">
        <v>1006</v>
      </c>
      <c r="G444" s="64">
        <v>0.5</v>
      </c>
      <c r="H444" s="155">
        <v>8</v>
      </c>
      <c r="I444" s="107">
        <v>70000</v>
      </c>
      <c r="J444" s="67">
        <v>45579</v>
      </c>
      <c r="K444" s="69"/>
      <c r="L444" s="69"/>
      <c r="M444" s="67"/>
      <c r="N444" s="71"/>
      <c r="O444" s="70"/>
      <c r="P444" s="81"/>
    </row>
    <row r="445" spans="1:16" ht="15.75" customHeight="1" x14ac:dyDescent="0.25">
      <c r="A445" s="60">
        <v>4</v>
      </c>
      <c r="B445" s="62" t="s">
        <v>975</v>
      </c>
      <c r="C445" s="62" t="s">
        <v>1004</v>
      </c>
      <c r="D445" s="62" t="s">
        <v>144</v>
      </c>
      <c r="E445" s="62" t="s">
        <v>475</v>
      </c>
      <c r="F445" s="62" t="s">
        <v>1007</v>
      </c>
      <c r="G445" s="64">
        <v>0.1</v>
      </c>
      <c r="H445" s="155">
        <v>10</v>
      </c>
      <c r="I445" s="107">
        <v>18000</v>
      </c>
      <c r="J445" s="67">
        <v>45579</v>
      </c>
      <c r="K445" s="69"/>
      <c r="L445" s="69"/>
      <c r="M445" s="67"/>
      <c r="N445" s="71"/>
      <c r="O445" s="70"/>
      <c r="P445" s="81"/>
    </row>
    <row r="446" spans="1:16" ht="15.75" customHeight="1" x14ac:dyDescent="0.25">
      <c r="A446" s="60">
        <v>4</v>
      </c>
      <c r="B446" s="62" t="s">
        <v>975</v>
      </c>
      <c r="C446" s="62" t="s">
        <v>1004</v>
      </c>
      <c r="D446" s="62" t="s">
        <v>144</v>
      </c>
      <c r="E446" s="62" t="s">
        <v>1008</v>
      </c>
      <c r="F446" s="62" t="s">
        <v>1009</v>
      </c>
      <c r="G446" s="64">
        <v>0.1</v>
      </c>
      <c r="H446" s="155">
        <v>10</v>
      </c>
      <c r="I446" s="107">
        <v>20000</v>
      </c>
      <c r="J446" s="67">
        <v>45579</v>
      </c>
      <c r="K446" s="69"/>
      <c r="L446" s="69"/>
      <c r="M446" s="67"/>
      <c r="N446" s="71"/>
      <c r="O446" s="70"/>
      <c r="P446" s="81"/>
    </row>
    <row r="447" spans="1:16" ht="15.75" customHeight="1" x14ac:dyDescent="0.25">
      <c r="A447" s="60">
        <v>4</v>
      </c>
      <c r="B447" s="62" t="s">
        <v>975</v>
      </c>
      <c r="C447" s="62" t="s">
        <v>1004</v>
      </c>
      <c r="D447" s="62" t="s">
        <v>144</v>
      </c>
      <c r="E447" s="62" t="s">
        <v>1010</v>
      </c>
      <c r="F447" s="62" t="s">
        <v>1011</v>
      </c>
      <c r="G447" s="64">
        <v>0.3</v>
      </c>
      <c r="H447" s="155">
        <v>9</v>
      </c>
      <c r="I447" s="107">
        <v>50000</v>
      </c>
      <c r="J447" s="67">
        <v>45579</v>
      </c>
      <c r="K447" s="69">
        <f>SUM(I444:I447)</f>
        <v>158000</v>
      </c>
      <c r="L447" s="69"/>
      <c r="M447" s="67"/>
      <c r="N447" s="71">
        <v>233000</v>
      </c>
      <c r="O447" s="70">
        <v>23000</v>
      </c>
      <c r="P447" s="81"/>
    </row>
    <row r="448" spans="1:16" x14ac:dyDescent="0.25">
      <c r="A448" s="51">
        <v>4</v>
      </c>
      <c r="B448" s="42" t="s">
        <v>51</v>
      </c>
      <c r="C448" s="52"/>
      <c r="D448" s="52"/>
      <c r="E448" s="52"/>
      <c r="F448" s="52"/>
      <c r="G448" s="53"/>
      <c r="H448" s="54"/>
      <c r="I448" s="55"/>
      <c r="J448" s="56"/>
      <c r="K448" s="57"/>
      <c r="L448" s="329">
        <f>SUM(K449:K470)</f>
        <v>2776710</v>
      </c>
      <c r="M448" s="49"/>
      <c r="N448" s="48"/>
      <c r="O448" s="49"/>
      <c r="P448" s="58"/>
    </row>
    <row r="449" spans="1:16" ht="30" x14ac:dyDescent="0.25">
      <c r="A449" s="60">
        <v>4</v>
      </c>
      <c r="B449" s="62" t="s">
        <v>1012</v>
      </c>
      <c r="C449" s="62" t="s">
        <v>1013</v>
      </c>
      <c r="D449" s="62" t="s">
        <v>317</v>
      </c>
      <c r="E449" s="156" t="s">
        <v>1014</v>
      </c>
      <c r="F449" s="62" t="s">
        <v>1015</v>
      </c>
      <c r="G449" s="157">
        <v>0.159</v>
      </c>
      <c r="H449" s="65">
        <v>10</v>
      </c>
      <c r="I449" s="109">
        <v>21375</v>
      </c>
      <c r="J449" s="158">
        <v>45576</v>
      </c>
      <c r="K449" s="69"/>
      <c r="L449" s="69"/>
      <c r="M449" s="69"/>
      <c r="N449" s="71"/>
      <c r="O449" s="70"/>
      <c r="P449" s="81"/>
    </row>
    <row r="450" spans="1:16" ht="30" x14ac:dyDescent="0.25">
      <c r="A450" s="60">
        <v>4</v>
      </c>
      <c r="B450" s="62" t="s">
        <v>1012</v>
      </c>
      <c r="C450" s="62" t="s">
        <v>1013</v>
      </c>
      <c r="D450" s="62" t="s">
        <v>317</v>
      </c>
      <c r="E450" s="156" t="s">
        <v>1016</v>
      </c>
      <c r="F450" s="62" t="s">
        <v>1017</v>
      </c>
      <c r="G450" s="157">
        <v>6.8000000000000005E-2</v>
      </c>
      <c r="H450" s="65">
        <v>10</v>
      </c>
      <c r="I450" s="109">
        <v>11875</v>
      </c>
      <c r="J450" s="158">
        <v>45576</v>
      </c>
      <c r="K450" s="69"/>
      <c r="L450" s="69"/>
      <c r="M450" s="69"/>
      <c r="N450" s="71"/>
      <c r="O450" s="70"/>
      <c r="P450" s="81"/>
    </row>
    <row r="451" spans="1:16" ht="30" x14ac:dyDescent="0.25">
      <c r="A451" s="60">
        <v>4</v>
      </c>
      <c r="B451" s="62" t="s">
        <v>1012</v>
      </c>
      <c r="C451" s="62" t="s">
        <v>1013</v>
      </c>
      <c r="D451" s="62" t="s">
        <v>317</v>
      </c>
      <c r="E451" s="156" t="s">
        <v>1018</v>
      </c>
      <c r="F451" s="62" t="s">
        <v>1007</v>
      </c>
      <c r="G451" s="157">
        <v>0.17100000000000001</v>
      </c>
      <c r="H451" s="65">
        <v>8</v>
      </c>
      <c r="I451" s="109">
        <v>13250</v>
      </c>
      <c r="J451" s="158">
        <v>45576</v>
      </c>
      <c r="K451" s="69">
        <f>SUM(I449:I451)</f>
        <v>46500</v>
      </c>
      <c r="L451" s="69"/>
      <c r="M451" s="69"/>
      <c r="N451" s="71">
        <v>46500</v>
      </c>
      <c r="O451" s="70">
        <v>0</v>
      </c>
      <c r="P451" s="81"/>
    </row>
    <row r="452" spans="1:16" x14ac:dyDescent="0.25">
      <c r="A452" s="60">
        <v>4</v>
      </c>
      <c r="B452" s="62" t="s">
        <v>1012</v>
      </c>
      <c r="C452" s="62" t="s">
        <v>1019</v>
      </c>
      <c r="D452" s="62" t="s">
        <v>144</v>
      </c>
      <c r="E452" s="156" t="s">
        <v>1020</v>
      </c>
      <c r="F452" s="62" t="s">
        <v>1021</v>
      </c>
      <c r="G452" s="157">
        <v>0.14699999999999999</v>
      </c>
      <c r="H452" s="65">
        <v>9</v>
      </c>
      <c r="I452" s="109">
        <v>22781</v>
      </c>
      <c r="J452" s="158">
        <v>45576</v>
      </c>
      <c r="K452" s="69"/>
      <c r="L452" s="69"/>
      <c r="M452" s="69"/>
      <c r="N452" s="71"/>
      <c r="O452" s="70"/>
      <c r="P452" s="81"/>
    </row>
    <row r="453" spans="1:16" x14ac:dyDescent="0.25">
      <c r="A453" s="60">
        <v>4</v>
      </c>
      <c r="B453" s="62" t="s">
        <v>1012</v>
      </c>
      <c r="C453" s="62" t="s">
        <v>1019</v>
      </c>
      <c r="D453" s="62" t="s">
        <v>144</v>
      </c>
      <c r="E453" s="156" t="s">
        <v>1022</v>
      </c>
      <c r="F453" s="62" t="s">
        <v>1023</v>
      </c>
      <c r="G453" s="157">
        <v>0.25700000000000001</v>
      </c>
      <c r="H453" s="65">
        <v>9</v>
      </c>
      <c r="I453" s="109">
        <v>26835</v>
      </c>
      <c r="J453" s="158">
        <v>45576</v>
      </c>
      <c r="K453" s="69"/>
      <c r="L453" s="69"/>
      <c r="M453" s="69"/>
      <c r="N453" s="71"/>
      <c r="O453" s="70"/>
      <c r="P453" s="81"/>
    </row>
    <row r="454" spans="1:16" x14ac:dyDescent="0.25">
      <c r="A454" s="60">
        <v>4</v>
      </c>
      <c r="B454" s="62" t="s">
        <v>1012</v>
      </c>
      <c r="C454" s="62" t="s">
        <v>1019</v>
      </c>
      <c r="D454" s="62" t="s">
        <v>144</v>
      </c>
      <c r="E454" s="156" t="s">
        <v>1024</v>
      </c>
      <c r="F454" s="62" t="s">
        <v>1025</v>
      </c>
      <c r="G454" s="157">
        <v>0.26800000000000002</v>
      </c>
      <c r="H454" s="65">
        <v>8</v>
      </c>
      <c r="I454" s="109">
        <v>29723.5</v>
      </c>
      <c r="J454" s="158">
        <v>45576</v>
      </c>
      <c r="K454" s="69"/>
      <c r="L454" s="69"/>
      <c r="M454" s="69"/>
      <c r="N454" s="71"/>
      <c r="O454" s="70"/>
      <c r="P454" s="81"/>
    </row>
    <row r="455" spans="1:16" x14ac:dyDescent="0.25">
      <c r="A455" s="60">
        <v>4</v>
      </c>
      <c r="B455" s="62" t="s">
        <v>1012</v>
      </c>
      <c r="C455" s="62" t="s">
        <v>1019</v>
      </c>
      <c r="D455" s="62" t="s">
        <v>144</v>
      </c>
      <c r="E455" s="156" t="s">
        <v>1026</v>
      </c>
      <c r="F455" s="62" t="s">
        <v>1025</v>
      </c>
      <c r="G455" s="157">
        <v>0.26800000000000002</v>
      </c>
      <c r="H455" s="65">
        <v>8</v>
      </c>
      <c r="I455" s="109">
        <v>24546.5</v>
      </c>
      <c r="J455" s="158">
        <v>45576</v>
      </c>
      <c r="K455" s="69"/>
      <c r="L455" s="69"/>
      <c r="M455" s="69"/>
      <c r="N455" s="71"/>
      <c r="O455" s="70"/>
      <c r="P455" s="81"/>
    </row>
    <row r="456" spans="1:16" x14ac:dyDescent="0.25">
      <c r="A456" s="60">
        <v>4</v>
      </c>
      <c r="B456" s="62" t="s">
        <v>1012</v>
      </c>
      <c r="C456" s="62" t="s">
        <v>1019</v>
      </c>
      <c r="D456" s="62" t="s">
        <v>144</v>
      </c>
      <c r="E456" s="156" t="s">
        <v>1027</v>
      </c>
      <c r="F456" s="62" t="s">
        <v>1028</v>
      </c>
      <c r="G456" s="157">
        <v>9.9000000000000005E-2</v>
      </c>
      <c r="H456" s="65">
        <v>8</v>
      </c>
      <c r="I456" s="109">
        <v>11104</v>
      </c>
      <c r="J456" s="158">
        <v>45576</v>
      </c>
      <c r="K456" s="69">
        <f>SUM(I452:I456)</f>
        <v>114990</v>
      </c>
      <c r="L456" s="69"/>
      <c r="M456" s="69"/>
      <c r="N456" s="71">
        <v>150890.5</v>
      </c>
      <c r="O456" s="70">
        <v>0</v>
      </c>
      <c r="P456" s="81"/>
    </row>
    <row r="457" spans="1:16" x14ac:dyDescent="0.25">
      <c r="A457" s="60">
        <v>4</v>
      </c>
      <c r="B457" s="62" t="s">
        <v>1012</v>
      </c>
      <c r="C457" s="62" t="s">
        <v>1029</v>
      </c>
      <c r="D457" s="62" t="s">
        <v>144</v>
      </c>
      <c r="E457" s="156" t="s">
        <v>1030</v>
      </c>
      <c r="F457" s="62" t="s">
        <v>1031</v>
      </c>
      <c r="G457" s="157">
        <v>4.0289999999999999</v>
      </c>
      <c r="H457" s="65">
        <v>10</v>
      </c>
      <c r="I457" s="109">
        <v>353205</v>
      </c>
      <c r="J457" s="158">
        <v>45565</v>
      </c>
      <c r="K457" s="69"/>
      <c r="L457" s="69"/>
      <c r="M457" s="69"/>
      <c r="N457" s="71"/>
      <c r="O457" s="70"/>
      <c r="P457" s="81"/>
    </row>
    <row r="458" spans="1:16" x14ac:dyDescent="0.25">
      <c r="A458" s="60">
        <v>4</v>
      </c>
      <c r="B458" s="62" t="s">
        <v>1012</v>
      </c>
      <c r="C458" s="62" t="s">
        <v>1029</v>
      </c>
      <c r="D458" s="62" t="s">
        <v>144</v>
      </c>
      <c r="E458" s="156" t="s">
        <v>1032</v>
      </c>
      <c r="F458" s="79" t="s">
        <v>1033</v>
      </c>
      <c r="G458" s="80">
        <v>3.4580000000000002</v>
      </c>
      <c r="H458" s="65">
        <v>10</v>
      </c>
      <c r="I458" s="109">
        <v>268035</v>
      </c>
      <c r="J458" s="67">
        <v>45565</v>
      </c>
      <c r="K458" s="69"/>
      <c r="L458" s="69"/>
      <c r="M458" s="69"/>
      <c r="N458" s="71"/>
      <c r="O458" s="70"/>
      <c r="P458" s="81"/>
    </row>
    <row r="459" spans="1:16" x14ac:dyDescent="0.25">
      <c r="A459" s="60">
        <v>4</v>
      </c>
      <c r="B459" s="62" t="s">
        <v>1012</v>
      </c>
      <c r="C459" s="62" t="s">
        <v>1029</v>
      </c>
      <c r="D459" s="62" t="s">
        <v>144</v>
      </c>
      <c r="E459" s="156" t="s">
        <v>1034</v>
      </c>
      <c r="F459" s="79" t="s">
        <v>1035</v>
      </c>
      <c r="G459" s="80">
        <v>2.5539999999999998</v>
      </c>
      <c r="H459" s="65">
        <v>10</v>
      </c>
      <c r="I459" s="109">
        <v>263025</v>
      </c>
      <c r="J459" s="67">
        <v>45565</v>
      </c>
      <c r="K459" s="69"/>
      <c r="L459" s="69"/>
      <c r="M459" s="69"/>
      <c r="N459" s="71"/>
      <c r="O459" s="70"/>
      <c r="P459" s="81"/>
    </row>
    <row r="460" spans="1:16" x14ac:dyDescent="0.25">
      <c r="A460" s="60">
        <v>4</v>
      </c>
      <c r="B460" s="62" t="s">
        <v>1012</v>
      </c>
      <c r="C460" s="62" t="s">
        <v>1029</v>
      </c>
      <c r="D460" s="62" t="s">
        <v>144</v>
      </c>
      <c r="E460" s="156" t="s">
        <v>1036</v>
      </c>
      <c r="F460" s="79" t="s">
        <v>1037</v>
      </c>
      <c r="G460" s="80">
        <v>2.8860000000000001</v>
      </c>
      <c r="H460" s="65">
        <v>10</v>
      </c>
      <c r="I460" s="109">
        <v>232965</v>
      </c>
      <c r="J460" s="67">
        <v>45565</v>
      </c>
      <c r="K460" s="69"/>
      <c r="L460" s="69"/>
      <c r="M460" s="69"/>
      <c r="N460" s="71"/>
      <c r="O460" s="159"/>
      <c r="P460" s="160"/>
    </row>
    <row r="461" spans="1:16" x14ac:dyDescent="0.25">
      <c r="A461" s="60">
        <v>4</v>
      </c>
      <c r="B461" s="62" t="s">
        <v>1012</v>
      </c>
      <c r="C461" s="62" t="s">
        <v>1029</v>
      </c>
      <c r="D461" s="62" t="s">
        <v>144</v>
      </c>
      <c r="E461" s="156" t="s">
        <v>1038</v>
      </c>
      <c r="F461" s="79" t="s">
        <v>1039</v>
      </c>
      <c r="G461" s="80">
        <v>2.2869999999999999</v>
      </c>
      <c r="H461" s="65">
        <v>9</v>
      </c>
      <c r="I461" s="109">
        <v>172845</v>
      </c>
      <c r="J461" s="67">
        <v>45565</v>
      </c>
      <c r="K461" s="69"/>
      <c r="L461" s="69"/>
      <c r="M461" s="69"/>
      <c r="N461" s="71"/>
      <c r="O461" s="159"/>
      <c r="P461" s="160"/>
    </row>
    <row r="462" spans="1:16" x14ac:dyDescent="0.25">
      <c r="A462" s="60">
        <v>4</v>
      </c>
      <c r="B462" s="62" t="s">
        <v>1012</v>
      </c>
      <c r="C462" s="62" t="s">
        <v>1029</v>
      </c>
      <c r="D462" s="62" t="s">
        <v>144</v>
      </c>
      <c r="E462" s="80" t="s">
        <v>1040</v>
      </c>
      <c r="F462" s="79" t="s">
        <v>1041</v>
      </c>
      <c r="G462" s="80">
        <v>2.258</v>
      </c>
      <c r="H462" s="65">
        <v>10</v>
      </c>
      <c r="I462" s="109">
        <v>177855</v>
      </c>
      <c r="J462" s="67">
        <v>45565</v>
      </c>
      <c r="K462" s="69"/>
      <c r="L462" s="69"/>
      <c r="M462" s="69"/>
      <c r="N462" s="71"/>
      <c r="O462" s="159"/>
      <c r="P462" s="160"/>
    </row>
    <row r="463" spans="1:16" x14ac:dyDescent="0.25">
      <c r="A463" s="60">
        <v>4</v>
      </c>
      <c r="B463" s="62" t="s">
        <v>1012</v>
      </c>
      <c r="C463" s="62" t="s">
        <v>1029</v>
      </c>
      <c r="D463" s="62" t="s">
        <v>144</v>
      </c>
      <c r="E463" s="80" t="s">
        <v>1042</v>
      </c>
      <c r="F463" s="79" t="s">
        <v>1043</v>
      </c>
      <c r="G463" s="80">
        <v>3.238</v>
      </c>
      <c r="H463" s="65">
        <v>10</v>
      </c>
      <c r="I463" s="109">
        <v>268035</v>
      </c>
      <c r="J463" s="67">
        <v>45565</v>
      </c>
      <c r="K463" s="69"/>
      <c r="L463" s="69"/>
      <c r="M463" s="69"/>
      <c r="N463" s="71"/>
      <c r="O463" s="159"/>
      <c r="P463" s="160"/>
    </row>
    <row r="464" spans="1:16" x14ac:dyDescent="0.25">
      <c r="A464" s="60">
        <v>4</v>
      </c>
      <c r="B464" s="62" t="s">
        <v>1012</v>
      </c>
      <c r="C464" s="62" t="s">
        <v>1029</v>
      </c>
      <c r="D464" s="62" t="s">
        <v>144</v>
      </c>
      <c r="E464" s="80" t="s">
        <v>1044</v>
      </c>
      <c r="F464" s="79" t="s">
        <v>1045</v>
      </c>
      <c r="G464" s="80">
        <v>2.2749999999999999</v>
      </c>
      <c r="H464" s="65">
        <v>10</v>
      </c>
      <c r="I464" s="109">
        <v>220440</v>
      </c>
      <c r="J464" s="67">
        <v>45565</v>
      </c>
      <c r="K464" s="69"/>
      <c r="L464" s="69"/>
      <c r="M464" s="69"/>
      <c r="N464" s="71"/>
      <c r="O464" s="159"/>
      <c r="P464" s="160"/>
    </row>
    <row r="465" spans="1:46" x14ac:dyDescent="0.25">
      <c r="A465" s="60">
        <v>4</v>
      </c>
      <c r="B465" s="62" t="s">
        <v>1012</v>
      </c>
      <c r="C465" s="62" t="s">
        <v>1029</v>
      </c>
      <c r="D465" s="62" t="s">
        <v>144</v>
      </c>
      <c r="E465" s="80" t="s">
        <v>1046</v>
      </c>
      <c r="F465" s="79" t="s">
        <v>1047</v>
      </c>
      <c r="G465" s="80">
        <v>2.9169999999999998</v>
      </c>
      <c r="H465" s="65">
        <v>10</v>
      </c>
      <c r="I465" s="109">
        <v>200400</v>
      </c>
      <c r="J465" s="67">
        <v>45565</v>
      </c>
      <c r="K465" s="69"/>
      <c r="L465" s="69"/>
      <c r="M465" s="69"/>
      <c r="N465" s="71"/>
      <c r="O465" s="159"/>
      <c r="P465" s="160"/>
    </row>
    <row r="466" spans="1:46" x14ac:dyDescent="0.25">
      <c r="A466" s="60">
        <v>4</v>
      </c>
      <c r="B466" s="62" t="s">
        <v>1012</v>
      </c>
      <c r="C466" s="62" t="s">
        <v>1029</v>
      </c>
      <c r="D466" s="62" t="s">
        <v>144</v>
      </c>
      <c r="E466" s="80" t="s">
        <v>1048</v>
      </c>
      <c r="F466" s="79" t="s">
        <v>1049</v>
      </c>
      <c r="G466" s="80">
        <v>1.8779999999999999</v>
      </c>
      <c r="H466" s="65">
        <v>10</v>
      </c>
      <c r="I466" s="109">
        <v>177855</v>
      </c>
      <c r="J466" s="67">
        <v>45565</v>
      </c>
      <c r="K466" s="69"/>
      <c r="L466" s="69"/>
      <c r="M466" s="69"/>
      <c r="N466" s="71"/>
      <c r="O466" s="159"/>
      <c r="P466" s="160"/>
    </row>
    <row r="467" spans="1:46" x14ac:dyDescent="0.25">
      <c r="A467" s="60">
        <v>4</v>
      </c>
      <c r="B467" s="62" t="s">
        <v>1012</v>
      </c>
      <c r="C467" s="62" t="s">
        <v>1029</v>
      </c>
      <c r="D467" s="62" t="s">
        <v>144</v>
      </c>
      <c r="E467" s="80" t="s">
        <v>1050</v>
      </c>
      <c r="F467" s="79" t="s">
        <v>1051</v>
      </c>
      <c r="G467" s="80">
        <v>1.57</v>
      </c>
      <c r="H467" s="65">
        <v>9</v>
      </c>
      <c r="I467" s="109">
        <v>137775</v>
      </c>
      <c r="J467" s="67">
        <v>45565</v>
      </c>
      <c r="K467" s="69"/>
      <c r="L467" s="69"/>
      <c r="M467" s="69"/>
      <c r="N467" s="71"/>
      <c r="O467" s="159"/>
      <c r="P467" s="160"/>
    </row>
    <row r="468" spans="1:46" x14ac:dyDescent="0.25">
      <c r="A468" s="60">
        <v>4</v>
      </c>
      <c r="B468" s="62" t="s">
        <v>1012</v>
      </c>
      <c r="C468" s="62" t="s">
        <v>1029</v>
      </c>
      <c r="D468" s="62" t="s">
        <v>144</v>
      </c>
      <c r="E468" s="80" t="s">
        <v>1052</v>
      </c>
      <c r="F468" s="79" t="s">
        <v>1053</v>
      </c>
      <c r="G468" s="80">
        <v>0.83099999999999996</v>
      </c>
      <c r="H468" s="65">
        <v>10</v>
      </c>
      <c r="I468" s="109">
        <v>60120</v>
      </c>
      <c r="J468" s="67">
        <v>45565</v>
      </c>
      <c r="K468" s="69"/>
      <c r="L468" s="69"/>
      <c r="M468" s="69"/>
      <c r="N468" s="71"/>
      <c r="O468" s="159"/>
      <c r="P468" s="160"/>
    </row>
    <row r="469" spans="1:46" x14ac:dyDescent="0.25">
      <c r="A469" s="60">
        <v>4</v>
      </c>
      <c r="B469" s="62" t="s">
        <v>1012</v>
      </c>
      <c r="C469" s="62" t="s">
        <v>1029</v>
      </c>
      <c r="D469" s="62" t="s">
        <v>144</v>
      </c>
      <c r="E469" s="80" t="s">
        <v>1054</v>
      </c>
      <c r="F469" s="79" t="s">
        <v>1055</v>
      </c>
      <c r="G469" s="80">
        <v>0.71099999999999997</v>
      </c>
      <c r="H469" s="65">
        <v>10</v>
      </c>
      <c r="I469" s="109">
        <v>50100</v>
      </c>
      <c r="J469" s="67">
        <v>45565</v>
      </c>
      <c r="K469" s="69"/>
      <c r="L469" s="69"/>
      <c r="M469" s="69"/>
      <c r="N469" s="71"/>
      <c r="O469" s="159"/>
      <c r="P469" s="160"/>
    </row>
    <row r="470" spans="1:46" x14ac:dyDescent="0.25">
      <c r="A470" s="60">
        <v>4</v>
      </c>
      <c r="B470" s="62" t="s">
        <v>1012</v>
      </c>
      <c r="C470" s="62" t="s">
        <v>1029</v>
      </c>
      <c r="D470" s="62" t="s">
        <v>144</v>
      </c>
      <c r="E470" s="80" t="s">
        <v>1056</v>
      </c>
      <c r="F470" s="79" t="s">
        <v>1057</v>
      </c>
      <c r="G470" s="80">
        <v>0.40200000000000002</v>
      </c>
      <c r="H470" s="65">
        <v>10</v>
      </c>
      <c r="I470" s="109">
        <v>32565</v>
      </c>
      <c r="J470" s="67">
        <v>45565</v>
      </c>
      <c r="K470" s="69">
        <f>SUM(I457:I470)</f>
        <v>2615220</v>
      </c>
      <c r="L470" s="69"/>
      <c r="M470" s="69"/>
      <c r="N470" s="71">
        <v>2848185</v>
      </c>
      <c r="O470" s="159">
        <v>0</v>
      </c>
      <c r="P470" s="160"/>
    </row>
    <row r="471" spans="1:46" x14ac:dyDescent="0.25">
      <c r="A471" s="51">
        <v>4</v>
      </c>
      <c r="B471" s="42" t="s">
        <v>52</v>
      </c>
      <c r="C471" s="52"/>
      <c r="D471" s="52"/>
      <c r="E471" s="52"/>
      <c r="F471" s="52"/>
      <c r="G471" s="53"/>
      <c r="H471" s="54"/>
      <c r="I471" s="55"/>
      <c r="J471" s="56"/>
      <c r="K471" s="57"/>
      <c r="L471" s="329">
        <f>SUM(K472:K477)</f>
        <v>729541</v>
      </c>
      <c r="M471" s="49"/>
      <c r="N471" s="48"/>
      <c r="O471" s="49"/>
      <c r="P471" s="58"/>
    </row>
    <row r="472" spans="1:46" x14ac:dyDescent="0.25">
      <c r="A472" s="60">
        <v>4</v>
      </c>
      <c r="B472" s="62" t="s">
        <v>1058</v>
      </c>
      <c r="C472" s="62" t="s">
        <v>1059</v>
      </c>
      <c r="D472" s="62" t="s">
        <v>144</v>
      </c>
      <c r="E472" s="62" t="s">
        <v>1060</v>
      </c>
      <c r="F472" s="62" t="s">
        <v>1061</v>
      </c>
      <c r="G472" s="64">
        <v>1.98</v>
      </c>
      <c r="H472" s="65">
        <v>10</v>
      </c>
      <c r="I472" s="66">
        <v>210600</v>
      </c>
      <c r="J472" s="67">
        <v>45475</v>
      </c>
      <c r="K472" s="68"/>
      <c r="L472" s="69"/>
      <c r="M472" s="70"/>
      <c r="N472" s="71"/>
      <c r="O472" s="70"/>
      <c r="P472" s="72"/>
    </row>
    <row r="473" spans="1:46" x14ac:dyDescent="0.25">
      <c r="A473" s="60">
        <v>4</v>
      </c>
      <c r="B473" s="62" t="s">
        <v>1058</v>
      </c>
      <c r="C473" s="62" t="s">
        <v>1059</v>
      </c>
      <c r="D473" s="62" t="s">
        <v>144</v>
      </c>
      <c r="E473" s="62" t="s">
        <v>1062</v>
      </c>
      <c r="F473" s="62" t="s">
        <v>1063</v>
      </c>
      <c r="G473" s="64">
        <v>1.92</v>
      </c>
      <c r="H473" s="65">
        <v>10</v>
      </c>
      <c r="I473" s="66">
        <v>143000</v>
      </c>
      <c r="J473" s="67">
        <v>45475</v>
      </c>
      <c r="K473" s="68"/>
      <c r="L473" s="69"/>
      <c r="M473" s="70"/>
      <c r="N473" s="71"/>
      <c r="O473" s="70"/>
      <c r="P473" s="72"/>
    </row>
    <row r="474" spans="1:46" x14ac:dyDescent="0.25">
      <c r="A474" s="60">
        <v>4</v>
      </c>
      <c r="B474" s="62" t="s">
        <v>1058</v>
      </c>
      <c r="C474" s="62" t="s">
        <v>1059</v>
      </c>
      <c r="D474" s="62" t="s">
        <v>144</v>
      </c>
      <c r="E474" s="62" t="s">
        <v>1064</v>
      </c>
      <c r="F474" s="62" t="s">
        <v>1065</v>
      </c>
      <c r="G474" s="64">
        <v>0.04</v>
      </c>
      <c r="H474" s="65">
        <v>10</v>
      </c>
      <c r="I474" s="66">
        <v>10584</v>
      </c>
      <c r="J474" s="67">
        <v>45475</v>
      </c>
      <c r="K474" s="68"/>
      <c r="L474" s="69"/>
      <c r="M474" s="70"/>
      <c r="N474" s="161"/>
      <c r="O474" s="162"/>
      <c r="P474" s="163"/>
    </row>
    <row r="475" spans="1:46" x14ac:dyDescent="0.25">
      <c r="A475" s="60">
        <v>4</v>
      </c>
      <c r="B475" s="62" t="s">
        <v>1058</v>
      </c>
      <c r="C475" s="62" t="s">
        <v>1059</v>
      </c>
      <c r="D475" s="62" t="s">
        <v>144</v>
      </c>
      <c r="E475" s="62" t="s">
        <v>1066</v>
      </c>
      <c r="F475" s="62" t="s">
        <v>1067</v>
      </c>
      <c r="G475" s="64">
        <v>2.87</v>
      </c>
      <c r="H475" s="65">
        <v>10</v>
      </c>
      <c r="I475" s="66">
        <v>222905</v>
      </c>
      <c r="J475" s="67">
        <v>45475</v>
      </c>
      <c r="K475" s="68"/>
      <c r="L475" s="69"/>
      <c r="M475" s="70"/>
      <c r="N475" s="71"/>
      <c r="O475" s="70"/>
      <c r="P475" s="72"/>
    </row>
    <row r="476" spans="1:46" ht="15" customHeight="1" x14ac:dyDescent="0.25">
      <c r="A476" s="60">
        <v>4</v>
      </c>
      <c r="B476" s="62" t="s">
        <v>1058</v>
      </c>
      <c r="C476" s="62" t="s">
        <v>1059</v>
      </c>
      <c r="D476" s="62" t="s">
        <v>144</v>
      </c>
      <c r="E476" s="62" t="s">
        <v>1068</v>
      </c>
      <c r="F476" s="62" t="s">
        <v>1069</v>
      </c>
      <c r="G476" s="64">
        <v>2.16</v>
      </c>
      <c r="H476" s="65">
        <v>10</v>
      </c>
      <c r="I476" s="66">
        <v>142452</v>
      </c>
      <c r="J476" s="67">
        <v>45475</v>
      </c>
      <c r="K476" s="68">
        <f>SUM(I472:I476)</f>
        <v>729541</v>
      </c>
      <c r="L476" s="69"/>
      <c r="M476" s="70"/>
      <c r="N476" s="71">
        <v>729541</v>
      </c>
      <c r="O476" s="70"/>
      <c r="P476" s="72"/>
    </row>
    <row r="477" spans="1:46" s="127" customFormat="1" ht="18.75" x14ac:dyDescent="0.3">
      <c r="A477" s="164">
        <v>4</v>
      </c>
      <c r="B477" s="165" t="s">
        <v>55</v>
      </c>
      <c r="C477" s="52"/>
      <c r="D477" s="167"/>
      <c r="E477" s="166"/>
      <c r="F477" s="167"/>
      <c r="G477" s="166"/>
      <c r="H477" s="122"/>
      <c r="I477" s="168"/>
      <c r="J477" s="169"/>
      <c r="K477" s="125"/>
      <c r="L477" s="329">
        <f>SUM(K478:K479)</f>
        <v>495000</v>
      </c>
      <c r="M477" s="335"/>
      <c r="N477" s="48"/>
      <c r="O477" s="49"/>
      <c r="P477" s="58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  <c r="AA477" s="126"/>
      <c r="AB477" s="126"/>
      <c r="AC477" s="126"/>
      <c r="AD477" s="126"/>
      <c r="AE477" s="126"/>
      <c r="AF477" s="126"/>
      <c r="AG477" s="126"/>
      <c r="AH477" s="126"/>
      <c r="AI477" s="126"/>
      <c r="AJ477" s="126"/>
      <c r="AK477" s="126"/>
      <c r="AL477" s="126"/>
      <c r="AM477" s="126"/>
      <c r="AN477" s="126"/>
      <c r="AO477" s="126"/>
      <c r="AP477" s="126"/>
      <c r="AQ477" s="126"/>
      <c r="AR477" s="126"/>
      <c r="AS477" s="126"/>
      <c r="AT477" s="126"/>
    </row>
    <row r="478" spans="1:46" x14ac:dyDescent="0.25">
      <c r="A478" s="60">
        <v>4</v>
      </c>
      <c r="B478" s="62" t="s">
        <v>1070</v>
      </c>
      <c r="C478" s="62" t="s">
        <v>1071</v>
      </c>
      <c r="D478" s="62" t="s">
        <v>144</v>
      </c>
      <c r="E478" s="62" t="s">
        <v>1072</v>
      </c>
      <c r="F478" s="62" t="s">
        <v>1073</v>
      </c>
      <c r="G478" s="64">
        <v>3.3959999999999999</v>
      </c>
      <c r="H478" s="65">
        <v>10</v>
      </c>
      <c r="I478" s="107">
        <v>325000</v>
      </c>
      <c r="J478" s="67">
        <v>45470</v>
      </c>
      <c r="K478" s="69"/>
      <c r="L478" s="69"/>
      <c r="M478" s="69"/>
      <c r="N478" s="71"/>
      <c r="O478" s="70"/>
      <c r="P478" s="81"/>
    </row>
    <row r="479" spans="1:46" x14ac:dyDescent="0.25">
      <c r="A479" s="60">
        <v>4</v>
      </c>
      <c r="B479" s="62" t="s">
        <v>1070</v>
      </c>
      <c r="C479" s="62" t="s">
        <v>1071</v>
      </c>
      <c r="D479" s="62" t="s">
        <v>144</v>
      </c>
      <c r="E479" s="62" t="s">
        <v>1074</v>
      </c>
      <c r="F479" s="62" t="s">
        <v>1075</v>
      </c>
      <c r="G479" s="64">
        <v>1.788</v>
      </c>
      <c r="H479" s="65">
        <v>10</v>
      </c>
      <c r="I479" s="107">
        <v>170000</v>
      </c>
      <c r="J479" s="67">
        <v>45470</v>
      </c>
      <c r="K479" s="69">
        <f>SUM(I478:I479)</f>
        <v>495000</v>
      </c>
      <c r="L479" s="69"/>
      <c r="M479" s="69"/>
      <c r="N479" s="71">
        <v>495000</v>
      </c>
      <c r="O479" s="70"/>
      <c r="P479" s="81"/>
    </row>
    <row r="480" spans="1:46" s="127" customFormat="1" ht="18.75" x14ac:dyDescent="0.3">
      <c r="A480" s="164">
        <v>4</v>
      </c>
      <c r="B480" s="165" t="s">
        <v>58</v>
      </c>
      <c r="C480" s="52"/>
      <c r="D480" s="167"/>
      <c r="E480" s="166"/>
      <c r="F480" s="167"/>
      <c r="G480" s="166"/>
      <c r="H480" s="122"/>
      <c r="I480" s="168"/>
      <c r="J480" s="169"/>
      <c r="K480" s="125"/>
      <c r="L480" s="329">
        <f>SUM(K481:K490)</f>
        <v>1417123</v>
      </c>
      <c r="M480" s="335"/>
      <c r="N480" s="48"/>
      <c r="O480" s="49"/>
      <c r="P480" s="58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26"/>
      <c r="AG480" s="126"/>
      <c r="AH480" s="126"/>
      <c r="AI480" s="126"/>
      <c r="AJ480" s="126"/>
      <c r="AK480" s="126"/>
      <c r="AL480" s="126"/>
      <c r="AM480" s="126"/>
      <c r="AN480" s="126"/>
      <c r="AO480" s="126"/>
      <c r="AP480" s="126"/>
      <c r="AQ480" s="126"/>
      <c r="AR480" s="126"/>
      <c r="AS480" s="126"/>
      <c r="AT480" s="126"/>
    </row>
    <row r="481" spans="1:46" x14ac:dyDescent="0.25">
      <c r="A481" s="60">
        <v>4</v>
      </c>
      <c r="B481" s="62" t="s">
        <v>1076</v>
      </c>
      <c r="C481" s="62" t="s">
        <v>1077</v>
      </c>
      <c r="D481" s="86" t="s">
        <v>144</v>
      </c>
      <c r="E481" s="62" t="s">
        <v>1078</v>
      </c>
      <c r="F481" s="62" t="s">
        <v>1079</v>
      </c>
      <c r="G481" s="64">
        <v>2.1040000000000001</v>
      </c>
      <c r="H481" s="65">
        <v>9</v>
      </c>
      <c r="I481" s="107">
        <v>170000</v>
      </c>
      <c r="J481" s="67">
        <v>45524</v>
      </c>
      <c r="K481" s="69"/>
      <c r="L481" s="69"/>
      <c r="M481" s="69"/>
      <c r="N481" s="71"/>
      <c r="O481" s="70"/>
      <c r="P481" s="81"/>
    </row>
    <row r="482" spans="1:46" x14ac:dyDescent="0.25">
      <c r="A482" s="60">
        <v>4</v>
      </c>
      <c r="B482" s="62" t="s">
        <v>1076</v>
      </c>
      <c r="C482" s="62" t="s">
        <v>1077</v>
      </c>
      <c r="D482" s="86" t="s">
        <v>144</v>
      </c>
      <c r="E482" s="62" t="s">
        <v>1080</v>
      </c>
      <c r="F482" s="62" t="s">
        <v>1081</v>
      </c>
      <c r="G482" s="64">
        <v>1.63</v>
      </c>
      <c r="H482" s="65">
        <v>10</v>
      </c>
      <c r="I482" s="107">
        <v>130000</v>
      </c>
      <c r="J482" s="67">
        <v>45524</v>
      </c>
      <c r="K482" s="69"/>
      <c r="L482" s="69"/>
      <c r="M482" s="69"/>
      <c r="N482" s="71"/>
      <c r="O482" s="70"/>
      <c r="P482" s="81"/>
    </row>
    <row r="483" spans="1:46" x14ac:dyDescent="0.25">
      <c r="A483" s="60">
        <v>4</v>
      </c>
      <c r="B483" s="62" t="s">
        <v>1076</v>
      </c>
      <c r="C483" s="62" t="s">
        <v>1077</v>
      </c>
      <c r="D483" s="86" t="s">
        <v>144</v>
      </c>
      <c r="E483" s="62" t="s">
        <v>1082</v>
      </c>
      <c r="F483" s="62" t="s">
        <v>1083</v>
      </c>
      <c r="G483" s="64">
        <v>1.05</v>
      </c>
      <c r="H483" s="65">
        <v>9</v>
      </c>
      <c r="I483" s="107">
        <v>84000</v>
      </c>
      <c r="J483" s="67">
        <v>45524</v>
      </c>
      <c r="K483" s="69"/>
      <c r="L483" s="69"/>
      <c r="M483" s="69"/>
      <c r="N483" s="71"/>
      <c r="O483" s="70"/>
      <c r="P483" s="81"/>
    </row>
    <row r="484" spans="1:46" x14ac:dyDescent="0.25">
      <c r="A484" s="60">
        <v>4</v>
      </c>
      <c r="B484" s="62" t="s">
        <v>1076</v>
      </c>
      <c r="C484" s="62" t="s">
        <v>1077</v>
      </c>
      <c r="D484" s="86" t="s">
        <v>144</v>
      </c>
      <c r="E484" s="62" t="s">
        <v>1084</v>
      </c>
      <c r="F484" s="62" t="s">
        <v>327</v>
      </c>
      <c r="G484" s="64">
        <v>1.9790000000000001</v>
      </c>
      <c r="H484" s="65">
        <v>10</v>
      </c>
      <c r="I484" s="107">
        <v>160000</v>
      </c>
      <c r="J484" s="67">
        <v>45524</v>
      </c>
      <c r="K484" s="69"/>
      <c r="L484" s="69"/>
      <c r="M484" s="69"/>
      <c r="N484" s="71"/>
      <c r="O484" s="70"/>
      <c r="P484" s="81"/>
    </row>
    <row r="485" spans="1:46" x14ac:dyDescent="0.25">
      <c r="A485" s="60">
        <v>4</v>
      </c>
      <c r="B485" s="62" t="s">
        <v>1076</v>
      </c>
      <c r="C485" s="62" t="s">
        <v>1077</v>
      </c>
      <c r="D485" s="86" t="s">
        <v>144</v>
      </c>
      <c r="E485" s="62" t="s">
        <v>1085</v>
      </c>
      <c r="F485" s="62" t="s">
        <v>1086</v>
      </c>
      <c r="G485" s="64">
        <v>2.7</v>
      </c>
      <c r="H485" s="65">
        <v>10</v>
      </c>
      <c r="I485" s="107">
        <v>220000</v>
      </c>
      <c r="J485" s="67">
        <v>45524</v>
      </c>
      <c r="K485" s="69"/>
      <c r="L485" s="69"/>
      <c r="M485" s="69"/>
      <c r="N485" s="71"/>
      <c r="O485" s="70"/>
      <c r="P485" s="81"/>
    </row>
    <row r="486" spans="1:46" x14ac:dyDescent="0.25">
      <c r="A486" s="60">
        <v>4</v>
      </c>
      <c r="B486" s="62" t="s">
        <v>1076</v>
      </c>
      <c r="C486" s="62" t="s">
        <v>1077</v>
      </c>
      <c r="D486" s="86" t="s">
        <v>144</v>
      </c>
      <c r="E486" s="62" t="s">
        <v>1087</v>
      </c>
      <c r="F486" s="62" t="s">
        <v>1088</v>
      </c>
      <c r="G486" s="64">
        <v>1.55</v>
      </c>
      <c r="H486" s="65">
        <v>10</v>
      </c>
      <c r="I486" s="107">
        <v>124000</v>
      </c>
      <c r="J486" s="67">
        <v>45524</v>
      </c>
      <c r="K486" s="69"/>
      <c r="L486" s="69"/>
      <c r="M486" s="69"/>
      <c r="N486" s="71"/>
      <c r="O486" s="70"/>
      <c r="P486" s="81"/>
    </row>
    <row r="487" spans="1:46" x14ac:dyDescent="0.25">
      <c r="A487" s="60">
        <v>4</v>
      </c>
      <c r="B487" s="62" t="s">
        <v>1076</v>
      </c>
      <c r="C487" s="62" t="s">
        <v>1077</v>
      </c>
      <c r="D487" s="86" t="s">
        <v>144</v>
      </c>
      <c r="E487" s="62" t="s">
        <v>1089</v>
      </c>
      <c r="F487" s="62" t="s">
        <v>1090</v>
      </c>
      <c r="G487" s="64">
        <v>2.621</v>
      </c>
      <c r="H487" s="65">
        <v>10</v>
      </c>
      <c r="I487" s="107">
        <v>212000</v>
      </c>
      <c r="J487" s="67">
        <v>45524</v>
      </c>
      <c r="K487" s="69"/>
      <c r="L487" s="69"/>
      <c r="M487" s="69"/>
      <c r="N487" s="71"/>
      <c r="O487" s="70"/>
      <c r="P487" s="81"/>
    </row>
    <row r="488" spans="1:46" x14ac:dyDescent="0.25">
      <c r="A488" s="60">
        <v>4</v>
      </c>
      <c r="B488" s="62" t="s">
        <v>1076</v>
      </c>
      <c r="C488" s="62" t="s">
        <v>1077</v>
      </c>
      <c r="D488" s="86" t="s">
        <v>144</v>
      </c>
      <c r="E488" s="62" t="s">
        <v>1091</v>
      </c>
      <c r="F488" s="62" t="s">
        <v>337</v>
      </c>
      <c r="G488" s="64">
        <v>1</v>
      </c>
      <c r="H488" s="65">
        <v>10</v>
      </c>
      <c r="I488" s="107">
        <v>80000</v>
      </c>
      <c r="J488" s="67">
        <v>45524</v>
      </c>
      <c r="K488" s="69"/>
      <c r="L488" s="69"/>
      <c r="M488" s="69"/>
      <c r="N488" s="71"/>
      <c r="O488" s="70"/>
      <c r="P488" s="81"/>
    </row>
    <row r="489" spans="1:46" x14ac:dyDescent="0.25">
      <c r="A489" s="60">
        <v>4</v>
      </c>
      <c r="B489" s="62" t="s">
        <v>1076</v>
      </c>
      <c r="C489" s="62" t="s">
        <v>1077</v>
      </c>
      <c r="D489" s="86" t="s">
        <v>144</v>
      </c>
      <c r="E489" s="62" t="s">
        <v>1092</v>
      </c>
      <c r="F489" s="62" t="s">
        <v>1093</v>
      </c>
      <c r="G489" s="64">
        <v>0.98</v>
      </c>
      <c r="H489" s="65">
        <v>9</v>
      </c>
      <c r="I489" s="107">
        <v>80000</v>
      </c>
      <c r="J489" s="67">
        <v>45524</v>
      </c>
      <c r="K489" s="69">
        <f>SUM(I481:I489)</f>
        <v>1260000</v>
      </c>
      <c r="L489" s="69"/>
      <c r="M489" s="69"/>
      <c r="N489" s="71">
        <v>1260000</v>
      </c>
      <c r="O489" s="70"/>
      <c r="P489" s="81"/>
    </row>
    <row r="490" spans="1:46" ht="15" customHeight="1" x14ac:dyDescent="0.25">
      <c r="A490" s="60">
        <v>4</v>
      </c>
      <c r="B490" s="62" t="s">
        <v>1076</v>
      </c>
      <c r="C490" s="62" t="s">
        <v>1094</v>
      </c>
      <c r="D490" s="86" t="s">
        <v>144</v>
      </c>
      <c r="E490" s="62" t="s">
        <v>1095</v>
      </c>
      <c r="F490" s="62" t="s">
        <v>1096</v>
      </c>
      <c r="G490" s="64">
        <v>0.69</v>
      </c>
      <c r="H490" s="65">
        <v>9</v>
      </c>
      <c r="I490" s="143">
        <v>157123</v>
      </c>
      <c r="J490" s="67">
        <v>45509</v>
      </c>
      <c r="K490" s="68">
        <f>SUM(I490)</f>
        <v>157123</v>
      </c>
      <c r="L490" s="69"/>
      <c r="M490" s="70"/>
      <c r="N490" s="71">
        <v>157123</v>
      </c>
      <c r="O490" s="70"/>
      <c r="P490" s="72"/>
    </row>
    <row r="491" spans="1:46" s="127" customFormat="1" ht="18" customHeight="1" x14ac:dyDescent="0.3">
      <c r="A491" s="164">
        <v>4</v>
      </c>
      <c r="B491" s="165" t="s">
        <v>69</v>
      </c>
      <c r="C491" s="52"/>
      <c r="D491" s="167"/>
      <c r="E491" s="166"/>
      <c r="F491" s="167"/>
      <c r="G491" s="166"/>
      <c r="H491" s="122"/>
      <c r="I491" s="168"/>
      <c r="J491" s="169"/>
      <c r="K491" s="125"/>
      <c r="L491" s="329">
        <f>SUM(K492:K498)</f>
        <v>857500</v>
      </c>
      <c r="M491" s="335"/>
      <c r="N491" s="48"/>
      <c r="O491" s="49"/>
      <c r="P491" s="58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  <c r="AA491" s="126"/>
      <c r="AB491" s="126"/>
      <c r="AC491" s="126"/>
      <c r="AD491" s="126"/>
      <c r="AE491" s="126"/>
      <c r="AF491" s="126"/>
      <c r="AG491" s="126"/>
      <c r="AH491" s="126"/>
      <c r="AI491" s="126"/>
      <c r="AJ491" s="126"/>
      <c r="AK491" s="126"/>
      <c r="AL491" s="126"/>
      <c r="AM491" s="126"/>
      <c r="AN491" s="126"/>
      <c r="AO491" s="126"/>
      <c r="AP491" s="126"/>
      <c r="AQ491" s="126"/>
      <c r="AR491" s="126"/>
      <c r="AS491" s="126"/>
      <c r="AT491" s="126"/>
    </row>
    <row r="492" spans="1:46" x14ac:dyDescent="0.25">
      <c r="A492" s="60">
        <v>4</v>
      </c>
      <c r="B492" s="62" t="s">
        <v>1097</v>
      </c>
      <c r="C492" s="62" t="s">
        <v>1098</v>
      </c>
      <c r="D492" s="62" t="s">
        <v>144</v>
      </c>
      <c r="E492" s="62" t="s">
        <v>1099</v>
      </c>
      <c r="F492" s="62" t="s">
        <v>1100</v>
      </c>
      <c r="G492" s="64">
        <v>0.55100000000000005</v>
      </c>
      <c r="H492" s="65">
        <v>10</v>
      </c>
      <c r="I492" s="107">
        <v>150000</v>
      </c>
      <c r="J492" s="67">
        <v>45573</v>
      </c>
      <c r="K492" s="69"/>
      <c r="L492" s="69"/>
      <c r="M492" s="67"/>
      <c r="N492" s="71"/>
      <c r="O492" s="70"/>
      <c r="P492" s="81"/>
    </row>
    <row r="493" spans="1:46" x14ac:dyDescent="0.25">
      <c r="A493" s="60">
        <v>4</v>
      </c>
      <c r="B493" s="62" t="s">
        <v>1097</v>
      </c>
      <c r="C493" s="62" t="s">
        <v>1098</v>
      </c>
      <c r="D493" s="62" t="s">
        <v>144</v>
      </c>
      <c r="E493" s="62" t="s">
        <v>1101</v>
      </c>
      <c r="F493" s="62" t="s">
        <v>1102</v>
      </c>
      <c r="G493" s="64">
        <v>0.316</v>
      </c>
      <c r="H493" s="65">
        <v>10</v>
      </c>
      <c r="I493" s="107">
        <v>95000</v>
      </c>
      <c r="J493" s="67">
        <v>45573</v>
      </c>
      <c r="K493" s="69"/>
      <c r="L493" s="69"/>
      <c r="M493" s="67"/>
      <c r="N493" s="71"/>
      <c r="O493" s="70"/>
      <c r="P493" s="81"/>
    </row>
    <row r="494" spans="1:46" x14ac:dyDescent="0.25">
      <c r="A494" s="60">
        <v>4</v>
      </c>
      <c r="B494" s="62" t="s">
        <v>1097</v>
      </c>
      <c r="C494" s="62" t="s">
        <v>1098</v>
      </c>
      <c r="D494" s="62" t="s">
        <v>144</v>
      </c>
      <c r="E494" s="62" t="s">
        <v>1103</v>
      </c>
      <c r="F494" s="62" t="s">
        <v>676</v>
      </c>
      <c r="G494" s="64">
        <v>0.222</v>
      </c>
      <c r="H494" s="65">
        <v>10</v>
      </c>
      <c r="I494" s="107">
        <v>45000</v>
      </c>
      <c r="J494" s="67">
        <v>45573</v>
      </c>
      <c r="K494" s="69"/>
      <c r="L494" s="69"/>
      <c r="M494" s="67"/>
      <c r="N494" s="71"/>
      <c r="O494" s="70"/>
      <c r="P494" s="81"/>
    </row>
    <row r="495" spans="1:46" x14ac:dyDescent="0.25">
      <c r="A495" s="60">
        <v>4</v>
      </c>
      <c r="B495" s="62" t="s">
        <v>1097</v>
      </c>
      <c r="C495" s="62" t="s">
        <v>1098</v>
      </c>
      <c r="D495" s="62" t="s">
        <v>144</v>
      </c>
      <c r="E495" s="62" t="s">
        <v>1104</v>
      </c>
      <c r="F495" s="62" t="s">
        <v>1105</v>
      </c>
      <c r="G495" s="64">
        <v>0.28799999999999998</v>
      </c>
      <c r="H495" s="65">
        <v>10</v>
      </c>
      <c r="I495" s="107">
        <v>50000</v>
      </c>
      <c r="J495" s="67">
        <v>45573</v>
      </c>
      <c r="K495" s="69">
        <f>SUM(I492:I495)</f>
        <v>340000</v>
      </c>
      <c r="L495" s="69"/>
      <c r="M495" s="67"/>
      <c r="N495" s="71">
        <v>340000</v>
      </c>
      <c r="O495" s="70">
        <v>0</v>
      </c>
      <c r="P495" s="81"/>
    </row>
    <row r="496" spans="1:46" x14ac:dyDescent="0.25">
      <c r="A496" s="60">
        <v>4</v>
      </c>
      <c r="B496" s="62" t="s">
        <v>1097</v>
      </c>
      <c r="C496" s="62" t="s">
        <v>1106</v>
      </c>
      <c r="D496" s="62" t="s">
        <v>144</v>
      </c>
      <c r="E496" s="62" t="s">
        <v>1107</v>
      </c>
      <c r="F496" s="62" t="s">
        <v>1108</v>
      </c>
      <c r="G496" s="64">
        <v>1.28</v>
      </c>
      <c r="H496" s="65">
        <v>10</v>
      </c>
      <c r="I496" s="107">
        <v>99500</v>
      </c>
      <c r="J496" s="67">
        <v>45562</v>
      </c>
      <c r="K496" s="69"/>
      <c r="L496" s="69"/>
      <c r="M496" s="67"/>
      <c r="N496" s="71"/>
      <c r="O496" s="70"/>
      <c r="P496" s="81"/>
    </row>
    <row r="497" spans="1:46" x14ac:dyDescent="0.25">
      <c r="A497" s="60">
        <v>4</v>
      </c>
      <c r="B497" s="62" t="s">
        <v>1097</v>
      </c>
      <c r="C497" s="62" t="s">
        <v>1106</v>
      </c>
      <c r="D497" s="62" t="s">
        <v>144</v>
      </c>
      <c r="E497" s="62" t="s">
        <v>1109</v>
      </c>
      <c r="F497" s="62" t="s">
        <v>1063</v>
      </c>
      <c r="G497" s="64">
        <v>2.4300000000000002</v>
      </c>
      <c r="H497" s="65">
        <v>10</v>
      </c>
      <c r="I497" s="107">
        <v>201500</v>
      </c>
      <c r="J497" s="67">
        <v>45562</v>
      </c>
      <c r="K497" s="69"/>
      <c r="L497" s="69"/>
      <c r="M497" s="67"/>
      <c r="N497" s="71"/>
      <c r="O497" s="70"/>
      <c r="P497" s="81"/>
    </row>
    <row r="498" spans="1:46" x14ac:dyDescent="0.25">
      <c r="A498" s="60">
        <v>4</v>
      </c>
      <c r="B498" s="62" t="s">
        <v>1097</v>
      </c>
      <c r="C498" s="62" t="s">
        <v>1106</v>
      </c>
      <c r="D498" s="62" t="s">
        <v>144</v>
      </c>
      <c r="E498" s="62" t="s">
        <v>1110</v>
      </c>
      <c r="F498" s="62" t="s">
        <v>1111</v>
      </c>
      <c r="G498" s="64">
        <v>2.54</v>
      </c>
      <c r="H498" s="65">
        <v>10</v>
      </c>
      <c r="I498" s="107">
        <v>216500</v>
      </c>
      <c r="J498" s="67">
        <v>45562</v>
      </c>
      <c r="K498" s="69">
        <f>SUM(I496:I498)</f>
        <v>517500</v>
      </c>
      <c r="L498" s="69"/>
      <c r="M498" s="67"/>
      <c r="N498" s="71">
        <f>SUM(I490:I498)</f>
        <v>1014623</v>
      </c>
      <c r="O498" s="70">
        <v>0</v>
      </c>
      <c r="P498" s="81"/>
    </row>
    <row r="499" spans="1:46" s="127" customFormat="1" ht="16.5" customHeight="1" x14ac:dyDescent="0.3">
      <c r="A499" s="164">
        <v>4</v>
      </c>
      <c r="B499" s="165" t="s">
        <v>82</v>
      </c>
      <c r="C499" s="52"/>
      <c r="D499" s="167"/>
      <c r="E499" s="166"/>
      <c r="F499" s="167"/>
      <c r="G499" s="166"/>
      <c r="H499" s="122"/>
      <c r="I499" s="168"/>
      <c r="J499" s="169"/>
      <c r="K499" s="125"/>
      <c r="L499" s="329">
        <f>SUM(K500:K509)</f>
        <v>721343</v>
      </c>
      <c r="M499" s="335"/>
      <c r="N499" s="48"/>
      <c r="O499" s="49"/>
      <c r="P499" s="58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  <c r="AA499" s="126"/>
      <c r="AB499" s="126"/>
      <c r="AC499" s="126"/>
      <c r="AD499" s="126"/>
      <c r="AE499" s="126"/>
      <c r="AF499" s="126"/>
      <c r="AG499" s="126"/>
      <c r="AH499" s="126"/>
      <c r="AI499" s="126"/>
      <c r="AJ499" s="126"/>
      <c r="AK499" s="126"/>
      <c r="AL499" s="126"/>
      <c r="AM499" s="126"/>
      <c r="AN499" s="126"/>
      <c r="AO499" s="126"/>
      <c r="AP499" s="126"/>
      <c r="AQ499" s="126"/>
      <c r="AR499" s="126"/>
      <c r="AS499" s="126"/>
      <c r="AT499" s="126"/>
    </row>
    <row r="500" spans="1:46" ht="24" customHeight="1" x14ac:dyDescent="0.25">
      <c r="A500" s="60">
        <v>4</v>
      </c>
      <c r="B500" s="156" t="s">
        <v>1112</v>
      </c>
      <c r="C500" s="62" t="s">
        <v>1113</v>
      </c>
      <c r="D500" s="79" t="s">
        <v>144</v>
      </c>
      <c r="E500" s="80" t="s">
        <v>1114</v>
      </c>
      <c r="F500" s="79" t="s">
        <v>1115</v>
      </c>
      <c r="G500" s="80">
        <v>2.2000000000000002</v>
      </c>
      <c r="H500" s="155">
        <v>9</v>
      </c>
      <c r="I500" s="68">
        <v>202100</v>
      </c>
      <c r="J500" s="67">
        <v>45553</v>
      </c>
      <c r="K500" s="68"/>
      <c r="L500" s="69"/>
      <c r="M500" s="336"/>
      <c r="N500" s="71"/>
      <c r="O500" s="70"/>
      <c r="P500" s="72"/>
    </row>
    <row r="501" spans="1:46" ht="15" customHeight="1" x14ac:dyDescent="0.25">
      <c r="A501" s="60">
        <v>4</v>
      </c>
      <c r="B501" s="156" t="s">
        <v>1112</v>
      </c>
      <c r="C501" s="62" t="s">
        <v>1113</v>
      </c>
      <c r="D501" s="79" t="s">
        <v>144</v>
      </c>
      <c r="E501" s="80" t="s">
        <v>1116</v>
      </c>
      <c r="F501" s="79" t="s">
        <v>1117</v>
      </c>
      <c r="G501" s="80">
        <v>3.25</v>
      </c>
      <c r="H501" s="155">
        <v>9</v>
      </c>
      <c r="I501" s="68">
        <v>188000</v>
      </c>
      <c r="J501" s="67">
        <v>45553</v>
      </c>
      <c r="K501" s="68"/>
      <c r="L501" s="69"/>
      <c r="M501" s="336"/>
      <c r="N501" s="71"/>
      <c r="O501" s="70"/>
      <c r="P501" s="72"/>
    </row>
    <row r="502" spans="1:46" ht="15" customHeight="1" x14ac:dyDescent="0.25">
      <c r="A502" s="60">
        <v>4</v>
      </c>
      <c r="B502" s="156" t="s">
        <v>1112</v>
      </c>
      <c r="C502" s="62" t="s">
        <v>1113</v>
      </c>
      <c r="D502" s="79" t="s">
        <v>144</v>
      </c>
      <c r="E502" s="80" t="s">
        <v>1118</v>
      </c>
      <c r="F502" s="79" t="s">
        <v>1119</v>
      </c>
      <c r="G502" s="80">
        <v>2.25</v>
      </c>
      <c r="H502" s="155">
        <v>10</v>
      </c>
      <c r="I502" s="68">
        <v>163278</v>
      </c>
      <c r="J502" s="67">
        <v>45553</v>
      </c>
      <c r="K502" s="68">
        <f>SUM(I500:I502)</f>
        <v>553378</v>
      </c>
      <c r="L502" s="69"/>
      <c r="M502" s="336"/>
      <c r="N502" s="71">
        <v>553378</v>
      </c>
      <c r="O502" s="70">
        <v>0</v>
      </c>
      <c r="P502" s="72"/>
    </row>
    <row r="503" spans="1:46" x14ac:dyDescent="0.25">
      <c r="A503" s="60">
        <v>4</v>
      </c>
      <c r="B503" s="63" t="s">
        <v>1120</v>
      </c>
      <c r="C503" s="63" t="s">
        <v>1121</v>
      </c>
      <c r="D503" s="79" t="s">
        <v>144</v>
      </c>
      <c r="E503" s="170" t="s">
        <v>1122</v>
      </c>
      <c r="F503" s="170" t="s">
        <v>1123</v>
      </c>
      <c r="G503" s="171">
        <v>0.06</v>
      </c>
      <c r="H503" s="65">
        <v>10</v>
      </c>
      <c r="I503" s="69">
        <v>41587</v>
      </c>
      <c r="J503" s="67">
        <v>45565</v>
      </c>
      <c r="K503" s="69"/>
      <c r="L503" s="69"/>
      <c r="M503" s="67"/>
      <c r="N503" s="161"/>
      <c r="O503" s="69"/>
      <c r="P503" s="172"/>
    </row>
    <row r="504" spans="1:46" x14ac:dyDescent="0.25">
      <c r="A504" s="60">
        <v>4</v>
      </c>
      <c r="B504" s="63" t="s">
        <v>1120</v>
      </c>
      <c r="C504" s="63" t="s">
        <v>1121</v>
      </c>
      <c r="D504" s="79" t="s">
        <v>144</v>
      </c>
      <c r="E504" s="173" t="s">
        <v>1124</v>
      </c>
      <c r="F504" s="174" t="s">
        <v>833</v>
      </c>
      <c r="G504" s="171">
        <v>9.6000000000000002E-2</v>
      </c>
      <c r="H504" s="65">
        <v>9</v>
      </c>
      <c r="I504" s="69">
        <v>9883</v>
      </c>
      <c r="J504" s="67">
        <v>45565</v>
      </c>
      <c r="K504" s="69"/>
      <c r="L504" s="69"/>
      <c r="M504" s="67"/>
      <c r="N504" s="161"/>
      <c r="O504" s="69"/>
      <c r="P504" s="172"/>
    </row>
    <row r="505" spans="1:46" x14ac:dyDescent="0.25">
      <c r="A505" s="60">
        <v>4</v>
      </c>
      <c r="B505" s="63" t="s">
        <v>1120</v>
      </c>
      <c r="C505" s="63" t="s">
        <v>1121</v>
      </c>
      <c r="D505" s="79" t="s">
        <v>144</v>
      </c>
      <c r="E505" s="173" t="s">
        <v>1125</v>
      </c>
      <c r="F505" s="174" t="s">
        <v>1126</v>
      </c>
      <c r="G505" s="171">
        <v>0.19</v>
      </c>
      <c r="H505" s="65">
        <v>10</v>
      </c>
      <c r="I505" s="69">
        <v>17784</v>
      </c>
      <c r="J505" s="67">
        <v>45565</v>
      </c>
      <c r="K505" s="69"/>
      <c r="L505" s="69"/>
      <c r="M505" s="67"/>
      <c r="N505" s="161"/>
      <c r="O505" s="69"/>
      <c r="P505" s="172"/>
    </row>
    <row r="506" spans="1:46" x14ac:dyDescent="0.25">
      <c r="A506" s="60">
        <v>4</v>
      </c>
      <c r="B506" s="63" t="s">
        <v>1120</v>
      </c>
      <c r="C506" s="63" t="s">
        <v>1121</v>
      </c>
      <c r="D506" s="79" t="s">
        <v>144</v>
      </c>
      <c r="E506" s="173" t="s">
        <v>1127</v>
      </c>
      <c r="F506" s="174" t="s">
        <v>1100</v>
      </c>
      <c r="G506" s="171">
        <v>0.14399999999999999</v>
      </c>
      <c r="H506" s="65">
        <v>10</v>
      </c>
      <c r="I506" s="69">
        <v>13068</v>
      </c>
      <c r="J506" s="67">
        <v>45565</v>
      </c>
      <c r="K506" s="69"/>
      <c r="L506" s="69"/>
      <c r="M506" s="67"/>
      <c r="N506" s="161"/>
      <c r="O506" s="69"/>
      <c r="P506" s="172"/>
    </row>
    <row r="507" spans="1:46" x14ac:dyDescent="0.25">
      <c r="A507" s="60">
        <v>4</v>
      </c>
      <c r="B507" s="63" t="s">
        <v>1120</v>
      </c>
      <c r="C507" s="63" t="s">
        <v>1121</v>
      </c>
      <c r="D507" s="79" t="s">
        <v>144</v>
      </c>
      <c r="E507" s="175" t="s">
        <v>1128</v>
      </c>
      <c r="F507" s="170" t="s">
        <v>411</v>
      </c>
      <c r="G507" s="176">
        <v>0.495</v>
      </c>
      <c r="H507" s="65">
        <v>9</v>
      </c>
      <c r="I507" s="69">
        <v>24282</v>
      </c>
      <c r="J507" s="67">
        <v>45565</v>
      </c>
      <c r="K507" s="69"/>
      <c r="L507" s="69"/>
      <c r="M507" s="67"/>
      <c r="N507" s="161"/>
      <c r="O507" s="69"/>
      <c r="P507" s="172"/>
    </row>
    <row r="508" spans="1:46" x14ac:dyDescent="0.25">
      <c r="A508" s="60">
        <v>4</v>
      </c>
      <c r="B508" s="63" t="s">
        <v>1120</v>
      </c>
      <c r="C508" s="63" t="s">
        <v>1121</v>
      </c>
      <c r="D508" s="79" t="s">
        <v>144</v>
      </c>
      <c r="E508" s="175" t="s">
        <v>1129</v>
      </c>
      <c r="F508" s="174" t="s">
        <v>1130</v>
      </c>
      <c r="G508" s="176">
        <v>4.7E-2</v>
      </c>
      <c r="H508" s="65">
        <v>10</v>
      </c>
      <c r="I508" s="69">
        <v>19048</v>
      </c>
      <c r="J508" s="67">
        <v>45565</v>
      </c>
      <c r="K508" s="69">
        <f>SUM(I503:I509)</f>
        <v>167965</v>
      </c>
      <c r="L508" s="69"/>
      <c r="M508" s="67"/>
      <c r="N508" s="161">
        <v>251923</v>
      </c>
      <c r="O508" s="69">
        <v>0</v>
      </c>
      <c r="P508" s="172"/>
    </row>
    <row r="509" spans="1:46" x14ac:dyDescent="0.25">
      <c r="A509" s="60">
        <v>4</v>
      </c>
      <c r="B509" s="63" t="s">
        <v>1120</v>
      </c>
      <c r="C509" s="63" t="s">
        <v>1121</v>
      </c>
      <c r="D509" s="79" t="s">
        <v>144</v>
      </c>
      <c r="E509" s="173" t="s">
        <v>1131</v>
      </c>
      <c r="F509" s="174" t="s">
        <v>1132</v>
      </c>
      <c r="G509" s="171">
        <v>0.19</v>
      </c>
      <c r="H509" s="65">
        <v>8</v>
      </c>
      <c r="I509" s="69">
        <v>42313</v>
      </c>
      <c r="J509" s="67">
        <v>45572</v>
      </c>
      <c r="K509" s="69"/>
      <c r="L509" s="69"/>
      <c r="M509" s="67"/>
      <c r="N509" s="161"/>
      <c r="O509" s="69"/>
      <c r="P509" s="172"/>
    </row>
    <row r="510" spans="1:46" ht="18" customHeight="1" x14ac:dyDescent="0.25">
      <c r="A510" s="51">
        <v>4</v>
      </c>
      <c r="B510" s="42" t="s">
        <v>89</v>
      </c>
      <c r="C510" s="52"/>
      <c r="D510" s="52"/>
      <c r="E510" s="52"/>
      <c r="F510" s="52"/>
      <c r="G510" s="53"/>
      <c r="H510" s="54"/>
      <c r="I510" s="55"/>
      <c r="J510" s="56"/>
      <c r="K510" s="57"/>
      <c r="L510" s="329">
        <f>SUM(K511)</f>
        <v>193140</v>
      </c>
      <c r="M510" s="49"/>
      <c r="N510" s="48"/>
      <c r="O510" s="49"/>
      <c r="P510" s="58"/>
    </row>
    <row r="511" spans="1:46" ht="18" customHeight="1" x14ac:dyDescent="0.25">
      <c r="A511" s="60">
        <v>4</v>
      </c>
      <c r="B511" s="62" t="s">
        <v>1133</v>
      </c>
      <c r="C511" s="62" t="s">
        <v>1134</v>
      </c>
      <c r="D511" s="62" t="s">
        <v>144</v>
      </c>
      <c r="E511" s="62" t="s">
        <v>1135</v>
      </c>
      <c r="F511" s="62" t="s">
        <v>1136</v>
      </c>
      <c r="G511" s="64">
        <v>3.04</v>
      </c>
      <c r="H511" s="65">
        <v>8</v>
      </c>
      <c r="I511" s="143">
        <v>193140</v>
      </c>
      <c r="J511" s="67">
        <v>45580</v>
      </c>
      <c r="K511" s="68">
        <f>SUM(I511)</f>
        <v>193140</v>
      </c>
      <c r="L511" s="336"/>
      <c r="M511" s="70"/>
      <c r="N511" s="71">
        <v>193140</v>
      </c>
      <c r="O511" s="70">
        <v>0</v>
      </c>
      <c r="P511" s="72"/>
    </row>
    <row r="512" spans="1:46" ht="18" customHeight="1" x14ac:dyDescent="0.25">
      <c r="A512" s="51">
        <v>4</v>
      </c>
      <c r="B512" s="42" t="s">
        <v>97</v>
      </c>
      <c r="C512" s="52"/>
      <c r="D512" s="52"/>
      <c r="E512" s="52"/>
      <c r="F512" s="52"/>
      <c r="G512" s="53"/>
      <c r="H512" s="54"/>
      <c r="I512" s="55"/>
      <c r="J512" s="56"/>
      <c r="K512" s="57"/>
      <c r="L512" s="329">
        <f>SUM(K513:K527)</f>
        <v>827353</v>
      </c>
      <c r="M512" s="49"/>
      <c r="N512" s="48"/>
      <c r="O512" s="49"/>
      <c r="P512" s="58"/>
    </row>
    <row r="513" spans="1:46" ht="18" customHeight="1" x14ac:dyDescent="0.25">
      <c r="A513" s="60">
        <v>4</v>
      </c>
      <c r="B513" s="62" t="s">
        <v>1137</v>
      </c>
      <c r="C513" s="62" t="s">
        <v>1138</v>
      </c>
      <c r="D513" s="62" t="s">
        <v>144</v>
      </c>
      <c r="E513" s="62" t="s">
        <v>1139</v>
      </c>
      <c r="F513" s="62" t="s">
        <v>1140</v>
      </c>
      <c r="G513" s="64">
        <v>0.19900000000000001</v>
      </c>
      <c r="H513" s="65">
        <v>9</v>
      </c>
      <c r="I513" s="143">
        <v>15206</v>
      </c>
      <c r="J513" s="67">
        <v>45580</v>
      </c>
      <c r="K513" s="68"/>
      <c r="L513" s="69"/>
      <c r="M513" s="70"/>
      <c r="N513" s="71"/>
      <c r="O513" s="70"/>
      <c r="P513" s="72"/>
    </row>
    <row r="514" spans="1:46" ht="18" customHeight="1" x14ac:dyDescent="0.25">
      <c r="A514" s="60">
        <v>4</v>
      </c>
      <c r="B514" s="62" t="s">
        <v>1137</v>
      </c>
      <c r="C514" s="62" t="s">
        <v>1138</v>
      </c>
      <c r="D514" s="62" t="s">
        <v>144</v>
      </c>
      <c r="E514" s="62" t="s">
        <v>1141</v>
      </c>
      <c r="F514" s="62" t="s">
        <v>1142</v>
      </c>
      <c r="G514" s="64">
        <v>8.4000000000000005E-2</v>
      </c>
      <c r="H514" s="65">
        <v>9</v>
      </c>
      <c r="I514" s="143">
        <v>6400</v>
      </c>
      <c r="J514" s="67">
        <v>45580</v>
      </c>
      <c r="K514" s="68"/>
      <c r="L514" s="69"/>
      <c r="M514" s="70"/>
      <c r="N514" s="71"/>
      <c r="O514" s="70"/>
      <c r="P514" s="72"/>
    </row>
    <row r="515" spans="1:46" ht="18" customHeight="1" x14ac:dyDescent="0.25">
      <c r="A515" s="60">
        <v>4</v>
      </c>
      <c r="B515" s="62" t="s">
        <v>1137</v>
      </c>
      <c r="C515" s="62" t="s">
        <v>1138</v>
      </c>
      <c r="D515" s="62" t="s">
        <v>144</v>
      </c>
      <c r="E515" s="62" t="s">
        <v>1143</v>
      </c>
      <c r="F515" s="62" t="s">
        <v>1144</v>
      </c>
      <c r="G515" s="64">
        <v>0.105</v>
      </c>
      <c r="H515" s="65">
        <v>9</v>
      </c>
      <c r="I515" s="143">
        <v>8000</v>
      </c>
      <c r="J515" s="67">
        <v>45580</v>
      </c>
      <c r="K515" s="68"/>
      <c r="L515" s="69"/>
      <c r="M515" s="70"/>
      <c r="N515" s="71"/>
      <c r="O515" s="70"/>
      <c r="P515" s="72"/>
    </row>
    <row r="516" spans="1:46" ht="18" customHeight="1" x14ac:dyDescent="0.25">
      <c r="A516" s="60">
        <v>4</v>
      </c>
      <c r="B516" s="62" t="s">
        <v>1137</v>
      </c>
      <c r="C516" s="62" t="s">
        <v>1138</v>
      </c>
      <c r="D516" s="62" t="s">
        <v>144</v>
      </c>
      <c r="E516" s="62" t="s">
        <v>1145</v>
      </c>
      <c r="F516" s="62" t="s">
        <v>459</v>
      </c>
      <c r="G516" s="64">
        <v>0.189</v>
      </c>
      <c r="H516" s="65">
        <v>9</v>
      </c>
      <c r="I516" s="143">
        <v>15200</v>
      </c>
      <c r="J516" s="67">
        <v>45580</v>
      </c>
      <c r="K516" s="68">
        <f>SUM(I513:I516)</f>
        <v>44806</v>
      </c>
      <c r="L516" s="69"/>
      <c r="M516" s="70"/>
      <c r="N516" s="71">
        <v>77312</v>
      </c>
      <c r="O516" s="70">
        <v>0</v>
      </c>
      <c r="P516" s="72"/>
    </row>
    <row r="517" spans="1:46" ht="18" customHeight="1" x14ac:dyDescent="0.25">
      <c r="A517" s="60">
        <v>4</v>
      </c>
      <c r="B517" s="62" t="s">
        <v>1137</v>
      </c>
      <c r="C517" s="62" t="s">
        <v>1146</v>
      </c>
      <c r="D517" s="62" t="s">
        <v>144</v>
      </c>
      <c r="E517" s="62" t="s">
        <v>1147</v>
      </c>
      <c r="F517" s="62" t="s">
        <v>1148</v>
      </c>
      <c r="G517" s="64">
        <v>0.308</v>
      </c>
      <c r="H517" s="65">
        <v>10</v>
      </c>
      <c r="I517" s="143">
        <v>19250</v>
      </c>
      <c r="J517" s="67">
        <v>45520</v>
      </c>
      <c r="K517" s="68"/>
      <c r="L517" s="69"/>
      <c r="M517" s="70"/>
      <c r="N517" s="71"/>
      <c r="O517" s="70"/>
      <c r="P517" s="72"/>
    </row>
    <row r="518" spans="1:46" ht="18.75" customHeight="1" x14ac:dyDescent="0.25">
      <c r="A518" s="60">
        <v>4</v>
      </c>
      <c r="B518" s="62" t="s">
        <v>1137</v>
      </c>
      <c r="C518" s="62" t="s">
        <v>1146</v>
      </c>
      <c r="D518" s="62" t="s">
        <v>144</v>
      </c>
      <c r="E518" s="62" t="s">
        <v>1149</v>
      </c>
      <c r="F518" s="62" t="s">
        <v>552</v>
      </c>
      <c r="G518" s="64">
        <v>1.4179999999999999</v>
      </c>
      <c r="H518" s="65">
        <v>10</v>
      </c>
      <c r="I518" s="143">
        <v>82127</v>
      </c>
      <c r="J518" s="67">
        <v>45520</v>
      </c>
      <c r="K518" s="68"/>
      <c r="L518" s="69"/>
      <c r="M518" s="70"/>
      <c r="N518" s="71"/>
      <c r="O518" s="70"/>
      <c r="P518" s="72"/>
    </row>
    <row r="519" spans="1:46" ht="17.25" customHeight="1" x14ac:dyDescent="0.25">
      <c r="A519" s="60">
        <v>4</v>
      </c>
      <c r="B519" s="62" t="s">
        <v>1137</v>
      </c>
      <c r="C519" s="62" t="s">
        <v>1146</v>
      </c>
      <c r="D519" s="62" t="s">
        <v>144</v>
      </c>
      <c r="E519" s="62" t="s">
        <v>1150</v>
      </c>
      <c r="F519" s="62" t="s">
        <v>774</v>
      </c>
      <c r="G519" s="64">
        <v>2.25</v>
      </c>
      <c r="H519" s="65">
        <v>10</v>
      </c>
      <c r="I519" s="143">
        <v>159275</v>
      </c>
      <c r="J519" s="67">
        <v>45520</v>
      </c>
      <c r="K519" s="68"/>
      <c r="L519" s="69"/>
      <c r="M519" s="70"/>
      <c r="N519" s="71"/>
      <c r="O519" s="70"/>
      <c r="P519" s="72"/>
    </row>
    <row r="520" spans="1:46" x14ac:dyDescent="0.25">
      <c r="A520" s="60">
        <v>4</v>
      </c>
      <c r="B520" s="62" t="s">
        <v>1137</v>
      </c>
      <c r="C520" s="62" t="s">
        <v>1146</v>
      </c>
      <c r="D520" s="62" t="s">
        <v>144</v>
      </c>
      <c r="E520" s="62" t="s">
        <v>1151</v>
      </c>
      <c r="F520" s="62" t="s">
        <v>971</v>
      </c>
      <c r="G520" s="64">
        <v>0.53600000000000003</v>
      </c>
      <c r="H520" s="65">
        <v>10</v>
      </c>
      <c r="I520" s="143">
        <v>31845</v>
      </c>
      <c r="J520" s="67">
        <v>45520</v>
      </c>
      <c r="K520" s="68"/>
      <c r="L520" s="69"/>
      <c r="M520" s="70"/>
      <c r="N520" s="71"/>
      <c r="O520" s="70"/>
      <c r="P520" s="72"/>
    </row>
    <row r="521" spans="1:46" x14ac:dyDescent="0.25">
      <c r="A521" s="60">
        <v>4</v>
      </c>
      <c r="B521" s="62" t="s">
        <v>1137</v>
      </c>
      <c r="C521" s="62" t="s">
        <v>1146</v>
      </c>
      <c r="D521" s="62" t="s">
        <v>144</v>
      </c>
      <c r="E521" s="62" t="s">
        <v>1152</v>
      </c>
      <c r="F521" s="62" t="s">
        <v>173</v>
      </c>
      <c r="G521" s="64">
        <v>0.98</v>
      </c>
      <c r="H521" s="65">
        <v>9</v>
      </c>
      <c r="I521" s="143">
        <v>57900</v>
      </c>
      <c r="J521" s="67">
        <v>45520</v>
      </c>
      <c r="K521" s="68"/>
      <c r="L521" s="69"/>
      <c r="M521" s="70"/>
      <c r="N521" s="71"/>
      <c r="O521" s="70"/>
      <c r="P521" s="72"/>
    </row>
    <row r="522" spans="1:46" x14ac:dyDescent="0.25">
      <c r="A522" s="60">
        <v>4</v>
      </c>
      <c r="B522" s="62" t="s">
        <v>1137</v>
      </c>
      <c r="C522" s="62" t="s">
        <v>1146</v>
      </c>
      <c r="D522" s="62" t="s">
        <v>144</v>
      </c>
      <c r="E522" s="62" t="s">
        <v>1153</v>
      </c>
      <c r="F522" s="62" t="s">
        <v>522</v>
      </c>
      <c r="G522" s="64">
        <v>0.47299999999999998</v>
      </c>
      <c r="H522" s="65">
        <v>10</v>
      </c>
      <c r="I522" s="143">
        <v>28900</v>
      </c>
      <c r="J522" s="67">
        <v>45520</v>
      </c>
      <c r="K522" s="68"/>
      <c r="L522" s="69"/>
      <c r="M522" s="70"/>
      <c r="N522" s="71"/>
      <c r="O522" s="70"/>
      <c r="P522" s="72"/>
    </row>
    <row r="523" spans="1:46" x14ac:dyDescent="0.25">
      <c r="A523" s="60">
        <v>4</v>
      </c>
      <c r="B523" s="62" t="s">
        <v>1137</v>
      </c>
      <c r="C523" s="62" t="s">
        <v>1146</v>
      </c>
      <c r="D523" s="62" t="s">
        <v>144</v>
      </c>
      <c r="E523" s="62" t="s">
        <v>1154</v>
      </c>
      <c r="F523" s="62" t="s">
        <v>1155</v>
      </c>
      <c r="G523" s="64">
        <v>1.466</v>
      </c>
      <c r="H523" s="65">
        <v>9</v>
      </c>
      <c r="I523" s="143">
        <v>75440</v>
      </c>
      <c r="J523" s="67">
        <v>45520</v>
      </c>
      <c r="K523" s="68"/>
      <c r="L523" s="69"/>
      <c r="M523" s="70"/>
      <c r="N523" s="71"/>
      <c r="O523" s="70"/>
      <c r="P523" s="72"/>
    </row>
    <row r="524" spans="1:46" x14ac:dyDescent="0.25">
      <c r="A524" s="60">
        <v>4</v>
      </c>
      <c r="B524" s="62" t="s">
        <v>1137</v>
      </c>
      <c r="C524" s="62" t="s">
        <v>1146</v>
      </c>
      <c r="D524" s="62" t="s">
        <v>144</v>
      </c>
      <c r="E524" s="62" t="s">
        <v>1151</v>
      </c>
      <c r="F524" s="62" t="s">
        <v>971</v>
      </c>
      <c r="G524" s="64">
        <v>2.3479999999999999</v>
      </c>
      <c r="H524" s="65">
        <v>10</v>
      </c>
      <c r="I524" s="143">
        <v>173000</v>
      </c>
      <c r="J524" s="67">
        <v>45520</v>
      </c>
      <c r="K524" s="68"/>
      <c r="L524" s="69"/>
      <c r="M524" s="70"/>
      <c r="N524" s="71"/>
      <c r="O524" s="70"/>
      <c r="P524" s="72"/>
    </row>
    <row r="525" spans="1:46" x14ac:dyDescent="0.25">
      <c r="A525" s="60">
        <v>4</v>
      </c>
      <c r="B525" s="62" t="s">
        <v>1137</v>
      </c>
      <c r="C525" s="62" t="s">
        <v>1146</v>
      </c>
      <c r="D525" s="62" t="s">
        <v>144</v>
      </c>
      <c r="E525" s="62" t="s">
        <v>1156</v>
      </c>
      <c r="F525" s="62" t="s">
        <v>1157</v>
      </c>
      <c r="G525" s="64">
        <v>1.0369999999999999</v>
      </c>
      <c r="H525" s="65">
        <v>9</v>
      </c>
      <c r="I525" s="143">
        <v>64312</v>
      </c>
      <c r="J525" s="67">
        <v>45520</v>
      </c>
      <c r="K525" s="68"/>
      <c r="L525" s="69"/>
      <c r="M525" s="70"/>
      <c r="N525" s="71"/>
      <c r="O525" s="70"/>
      <c r="P525" s="72"/>
    </row>
    <row r="526" spans="1:46" x14ac:dyDescent="0.25">
      <c r="A526" s="60">
        <v>4</v>
      </c>
      <c r="B526" s="62" t="s">
        <v>1137</v>
      </c>
      <c r="C526" s="62" t="s">
        <v>1146</v>
      </c>
      <c r="D526" s="62" t="s">
        <v>144</v>
      </c>
      <c r="E526" s="62" t="s">
        <v>1158</v>
      </c>
      <c r="F526" s="62" t="s">
        <v>1159</v>
      </c>
      <c r="G526" s="64">
        <v>1.1419999999999999</v>
      </c>
      <c r="H526" s="65">
        <v>10</v>
      </c>
      <c r="I526" s="143">
        <v>68998</v>
      </c>
      <c r="J526" s="67">
        <v>45520</v>
      </c>
      <c r="K526" s="68"/>
      <c r="L526" s="69"/>
      <c r="M526" s="70"/>
      <c r="N526" s="71"/>
      <c r="O526" s="70"/>
      <c r="P526" s="72"/>
    </row>
    <row r="527" spans="1:46" s="178" customFormat="1" x14ac:dyDescent="0.25">
      <c r="A527" s="92">
        <v>4</v>
      </c>
      <c r="B527" s="86" t="s">
        <v>1137</v>
      </c>
      <c r="C527" s="62" t="s">
        <v>1146</v>
      </c>
      <c r="D527" s="86" t="s">
        <v>144</v>
      </c>
      <c r="E527" s="86" t="s">
        <v>1160</v>
      </c>
      <c r="F527" s="86" t="s">
        <v>447</v>
      </c>
      <c r="G527" s="94">
        <v>0.44500000000000001</v>
      </c>
      <c r="H527" s="95">
        <v>10</v>
      </c>
      <c r="I527" s="177">
        <v>21500</v>
      </c>
      <c r="J527" s="98">
        <v>45520</v>
      </c>
      <c r="K527" s="68">
        <f>SUM(I517:I527)</f>
        <v>782547</v>
      </c>
      <c r="L527" s="69"/>
      <c r="M527" s="70"/>
      <c r="N527" s="161">
        <v>978497</v>
      </c>
      <c r="O527" s="162">
        <v>0</v>
      </c>
      <c r="P527" s="72"/>
      <c r="Q527" s="114"/>
      <c r="R527" s="114"/>
      <c r="S527" s="114"/>
      <c r="T527" s="114"/>
      <c r="U527" s="114"/>
      <c r="V527" s="114"/>
      <c r="W527" s="114"/>
      <c r="X527" s="114"/>
      <c r="Y527" s="114"/>
      <c r="Z527" s="114"/>
      <c r="AA527" s="114"/>
      <c r="AB527" s="114"/>
      <c r="AC527" s="114"/>
      <c r="AD527" s="114"/>
      <c r="AE527" s="114"/>
      <c r="AF527" s="114"/>
      <c r="AG527" s="114"/>
      <c r="AH527" s="114"/>
      <c r="AI527" s="114"/>
      <c r="AJ527" s="114"/>
      <c r="AK527" s="114"/>
      <c r="AL527" s="114"/>
      <c r="AM527" s="114"/>
      <c r="AN527" s="114"/>
      <c r="AO527" s="114"/>
      <c r="AP527" s="114"/>
      <c r="AQ527" s="114"/>
      <c r="AR527" s="114"/>
      <c r="AS527" s="114"/>
      <c r="AT527" s="114"/>
    </row>
    <row r="528" spans="1:46" x14ac:dyDescent="0.25">
      <c r="A528" s="179">
        <v>4</v>
      </c>
      <c r="B528" s="180" t="s">
        <v>115</v>
      </c>
      <c r="C528" s="181"/>
      <c r="D528" s="182"/>
      <c r="E528" s="165"/>
      <c r="F528" s="182"/>
      <c r="G528" s="165"/>
      <c r="H528" s="54"/>
      <c r="I528" s="57"/>
      <c r="J528" s="183"/>
      <c r="K528" s="57"/>
      <c r="L528" s="340">
        <f>SUM(K529:K532)</f>
        <v>460001.11</v>
      </c>
      <c r="M528" s="329"/>
      <c r="N528" s="184">
        <v>0</v>
      </c>
      <c r="O528" s="185"/>
      <c r="P528" s="58"/>
    </row>
    <row r="529" spans="1:16" x14ac:dyDescent="0.25">
      <c r="A529" s="60">
        <v>4</v>
      </c>
      <c r="B529" s="62" t="s">
        <v>1161</v>
      </c>
      <c r="C529" s="62" t="s">
        <v>1162</v>
      </c>
      <c r="D529" s="62" t="s">
        <v>359</v>
      </c>
      <c r="E529" s="79" t="s">
        <v>1163</v>
      </c>
      <c r="F529" s="79" t="s">
        <v>1164</v>
      </c>
      <c r="G529" s="64">
        <v>2</v>
      </c>
      <c r="H529" s="65">
        <v>8</v>
      </c>
      <c r="I529" s="107">
        <v>65948.81</v>
      </c>
      <c r="J529" s="108">
        <v>45579</v>
      </c>
      <c r="K529" s="69">
        <f>SUM(I529)</f>
        <v>65948.81</v>
      </c>
      <c r="L529" s="69"/>
      <c r="M529" s="67"/>
      <c r="N529" s="71">
        <v>595251.31000000006</v>
      </c>
      <c r="O529" s="70">
        <v>0</v>
      </c>
      <c r="P529" s="81"/>
    </row>
    <row r="530" spans="1:16" x14ac:dyDescent="0.25">
      <c r="A530" s="60">
        <v>4</v>
      </c>
      <c r="B530" s="62" t="s">
        <v>1161</v>
      </c>
      <c r="C530" s="62" t="s">
        <v>1165</v>
      </c>
      <c r="D530" s="62" t="s">
        <v>144</v>
      </c>
      <c r="E530" s="79" t="s">
        <v>1166</v>
      </c>
      <c r="F530" s="79" t="s">
        <v>1167</v>
      </c>
      <c r="G530" s="64">
        <v>1.5</v>
      </c>
      <c r="H530" s="65">
        <v>10</v>
      </c>
      <c r="I530" s="107">
        <v>85266</v>
      </c>
      <c r="J530" s="108">
        <v>45573</v>
      </c>
      <c r="K530" s="69"/>
      <c r="L530" s="69"/>
      <c r="M530" s="67"/>
      <c r="N530" s="71"/>
      <c r="O530" s="70"/>
      <c r="P530" s="81"/>
    </row>
    <row r="531" spans="1:16" x14ac:dyDescent="0.25">
      <c r="A531" s="60">
        <v>4</v>
      </c>
      <c r="B531" s="62" t="s">
        <v>1161</v>
      </c>
      <c r="C531" s="62" t="s">
        <v>1165</v>
      </c>
      <c r="D531" s="62" t="s">
        <v>144</v>
      </c>
      <c r="E531" s="79" t="s">
        <v>1168</v>
      </c>
      <c r="F531" s="79" t="s">
        <v>437</v>
      </c>
      <c r="G531" s="64">
        <v>2.8140000000000001</v>
      </c>
      <c r="H531" s="65">
        <v>8</v>
      </c>
      <c r="I531" s="107">
        <v>235936.3</v>
      </c>
      <c r="J531" s="108">
        <v>45573</v>
      </c>
      <c r="K531" s="69"/>
      <c r="L531" s="69"/>
      <c r="M531" s="67"/>
      <c r="N531" s="71"/>
      <c r="O531" s="70"/>
      <c r="P531" s="81"/>
    </row>
    <row r="532" spans="1:16" x14ac:dyDescent="0.25">
      <c r="A532" s="60">
        <v>4</v>
      </c>
      <c r="B532" s="62" t="s">
        <v>1161</v>
      </c>
      <c r="C532" s="62" t="s">
        <v>1165</v>
      </c>
      <c r="D532" s="62" t="s">
        <v>1169</v>
      </c>
      <c r="E532" s="79" t="s">
        <v>1170</v>
      </c>
      <c r="F532" s="79" t="s">
        <v>148</v>
      </c>
      <c r="G532" s="64">
        <v>1.629</v>
      </c>
      <c r="H532" s="65">
        <v>8</v>
      </c>
      <c r="I532" s="107">
        <v>72850</v>
      </c>
      <c r="J532" s="108">
        <v>45573</v>
      </c>
      <c r="K532" s="69">
        <f>SUM(I530:I532)</f>
        <v>394052.3</v>
      </c>
      <c r="L532" s="69"/>
      <c r="M532" s="67"/>
      <c r="N532" s="71">
        <v>433058.77</v>
      </c>
      <c r="O532" s="70">
        <v>0</v>
      </c>
      <c r="P532" s="81"/>
    </row>
    <row r="533" spans="1:16" ht="15.75" customHeight="1" x14ac:dyDescent="0.25">
      <c r="A533" s="179">
        <v>4</v>
      </c>
      <c r="B533" s="180" t="s">
        <v>121</v>
      </c>
      <c r="C533" s="181"/>
      <c r="D533" s="182"/>
      <c r="E533" s="165"/>
      <c r="F533" s="182"/>
      <c r="G533" s="165"/>
      <c r="H533" s="54"/>
      <c r="I533" s="57"/>
      <c r="J533" s="183"/>
      <c r="K533" s="57"/>
      <c r="L533" s="340">
        <f>SUM(K534:K544)</f>
        <v>903032.72</v>
      </c>
      <c r="M533" s="329"/>
      <c r="N533" s="184">
        <v>0</v>
      </c>
      <c r="O533" s="185"/>
      <c r="P533" s="58"/>
    </row>
    <row r="534" spans="1:16" ht="30" x14ac:dyDescent="0.25">
      <c r="A534" s="60">
        <v>4</v>
      </c>
      <c r="B534" s="62" t="s">
        <v>1171</v>
      </c>
      <c r="C534" s="62" t="s">
        <v>1172</v>
      </c>
      <c r="D534" s="62" t="s">
        <v>1173</v>
      </c>
      <c r="E534" s="79" t="s">
        <v>1174</v>
      </c>
      <c r="F534" s="79" t="s">
        <v>259</v>
      </c>
      <c r="G534" s="64">
        <v>0.28999999999999998</v>
      </c>
      <c r="H534" s="65">
        <v>10</v>
      </c>
      <c r="I534" s="107">
        <v>54422.46</v>
      </c>
      <c r="J534" s="67">
        <v>45579</v>
      </c>
      <c r="K534" s="69"/>
      <c r="L534" s="69"/>
      <c r="M534" s="67"/>
      <c r="N534" s="71"/>
      <c r="O534" s="70"/>
      <c r="P534" s="81"/>
    </row>
    <row r="535" spans="1:16" ht="30" x14ac:dyDescent="0.25">
      <c r="A535" s="60">
        <v>4</v>
      </c>
      <c r="B535" s="62" t="s">
        <v>1171</v>
      </c>
      <c r="C535" s="62" t="s">
        <v>1172</v>
      </c>
      <c r="D535" s="62" t="s">
        <v>1173</v>
      </c>
      <c r="E535" s="79" t="s">
        <v>1175</v>
      </c>
      <c r="F535" s="79" t="s">
        <v>314</v>
      </c>
      <c r="G535" s="64">
        <v>0.43</v>
      </c>
      <c r="H535" s="65">
        <v>10</v>
      </c>
      <c r="I535" s="107">
        <v>83296.12</v>
      </c>
      <c r="J535" s="67">
        <v>45579</v>
      </c>
      <c r="K535" s="69"/>
      <c r="L535" s="69"/>
      <c r="M535" s="67"/>
      <c r="N535" s="71"/>
      <c r="O535" s="70"/>
      <c r="P535" s="81"/>
    </row>
    <row r="536" spans="1:16" ht="30" x14ac:dyDescent="0.25">
      <c r="A536" s="60">
        <v>4</v>
      </c>
      <c r="B536" s="62" t="s">
        <v>1171</v>
      </c>
      <c r="C536" s="62" t="s">
        <v>1172</v>
      </c>
      <c r="D536" s="62" t="s">
        <v>1173</v>
      </c>
      <c r="E536" s="79" t="s">
        <v>1176</v>
      </c>
      <c r="F536" s="79" t="s">
        <v>672</v>
      </c>
      <c r="G536" s="64">
        <v>0.61</v>
      </c>
      <c r="H536" s="65">
        <v>8</v>
      </c>
      <c r="I536" s="107">
        <v>70546.44</v>
      </c>
      <c r="J536" s="67">
        <v>45579</v>
      </c>
      <c r="K536" s="69"/>
      <c r="L536" s="69"/>
      <c r="M536" s="67"/>
      <c r="N536" s="71"/>
      <c r="O536" s="70"/>
      <c r="P536" s="81"/>
    </row>
    <row r="537" spans="1:16" ht="30" x14ac:dyDescent="0.25">
      <c r="A537" s="60">
        <v>4</v>
      </c>
      <c r="B537" s="62" t="s">
        <v>1171</v>
      </c>
      <c r="C537" s="62" t="s">
        <v>1172</v>
      </c>
      <c r="D537" s="62" t="s">
        <v>1173</v>
      </c>
      <c r="E537" s="79" t="s">
        <v>1177</v>
      </c>
      <c r="F537" s="79" t="s">
        <v>1178</v>
      </c>
      <c r="G537" s="64">
        <v>0.27</v>
      </c>
      <c r="H537" s="65">
        <v>8</v>
      </c>
      <c r="I537" s="107">
        <v>36671.25</v>
      </c>
      <c r="J537" s="67">
        <v>45579</v>
      </c>
      <c r="K537" s="69"/>
      <c r="L537" s="69"/>
      <c r="M537" s="67"/>
      <c r="N537" s="71"/>
      <c r="O537" s="70"/>
      <c r="P537" s="81"/>
    </row>
    <row r="538" spans="1:16" ht="30" x14ac:dyDescent="0.25">
      <c r="A538" s="60">
        <v>4</v>
      </c>
      <c r="B538" s="62" t="s">
        <v>1171</v>
      </c>
      <c r="C538" s="62" t="s">
        <v>1172</v>
      </c>
      <c r="D538" s="62" t="s">
        <v>1173</v>
      </c>
      <c r="E538" s="79" t="s">
        <v>1179</v>
      </c>
      <c r="F538" s="79" t="s">
        <v>1180</v>
      </c>
      <c r="G538" s="64">
        <v>0.41</v>
      </c>
      <c r="H538" s="65">
        <v>10</v>
      </c>
      <c r="I538" s="107">
        <v>68602.19</v>
      </c>
      <c r="J538" s="67">
        <v>45579</v>
      </c>
      <c r="K538" s="69"/>
      <c r="L538" s="69"/>
      <c r="M538" s="67"/>
      <c r="N538" s="71"/>
      <c r="O538" s="70"/>
      <c r="P538" s="81"/>
    </row>
    <row r="539" spans="1:16" ht="30" x14ac:dyDescent="0.25">
      <c r="A539" s="60">
        <v>4</v>
      </c>
      <c r="B539" s="62" t="s">
        <v>1171</v>
      </c>
      <c r="C539" s="62" t="s">
        <v>1172</v>
      </c>
      <c r="D539" s="62" t="s">
        <v>1173</v>
      </c>
      <c r="E539" s="79" t="s">
        <v>1181</v>
      </c>
      <c r="F539" s="79" t="s">
        <v>265</v>
      </c>
      <c r="G539" s="64">
        <v>0.08</v>
      </c>
      <c r="H539" s="65">
        <v>9</v>
      </c>
      <c r="I539" s="107">
        <v>7503.38</v>
      </c>
      <c r="J539" s="67">
        <v>45579</v>
      </c>
      <c r="K539" s="69"/>
      <c r="L539" s="69"/>
      <c r="M539" s="67"/>
      <c r="N539" s="71"/>
      <c r="O539" s="70"/>
      <c r="P539" s="81"/>
    </row>
    <row r="540" spans="1:16" ht="30" x14ac:dyDescent="0.25">
      <c r="A540" s="60">
        <v>4</v>
      </c>
      <c r="B540" s="62" t="s">
        <v>1171</v>
      </c>
      <c r="C540" s="62" t="s">
        <v>1172</v>
      </c>
      <c r="D540" s="62" t="s">
        <v>1173</v>
      </c>
      <c r="E540" s="79" t="s">
        <v>1182</v>
      </c>
      <c r="F540" s="79" t="s">
        <v>1123</v>
      </c>
      <c r="G540" s="64">
        <v>0.11</v>
      </c>
      <c r="H540" s="65">
        <v>10</v>
      </c>
      <c r="I540" s="107">
        <v>6076.26</v>
      </c>
      <c r="J540" s="67">
        <v>45579</v>
      </c>
      <c r="K540" s="69"/>
      <c r="L540" s="69"/>
      <c r="M540" s="67"/>
      <c r="N540" s="71"/>
      <c r="O540" s="70"/>
      <c r="P540" s="81"/>
    </row>
    <row r="541" spans="1:16" ht="30" x14ac:dyDescent="0.25">
      <c r="A541" s="60">
        <v>4</v>
      </c>
      <c r="B541" s="62" t="s">
        <v>1171</v>
      </c>
      <c r="C541" s="62" t="s">
        <v>1172</v>
      </c>
      <c r="D541" s="62" t="s">
        <v>1173</v>
      </c>
      <c r="E541" s="79" t="s">
        <v>1183</v>
      </c>
      <c r="F541" s="79" t="s">
        <v>1184</v>
      </c>
      <c r="G541" s="64">
        <v>0.08</v>
      </c>
      <c r="H541" s="65">
        <v>10</v>
      </c>
      <c r="I541" s="107">
        <v>4266.63</v>
      </c>
      <c r="J541" s="67">
        <v>45579</v>
      </c>
      <c r="K541" s="69">
        <f>SUM(I534:I541)</f>
        <v>331384.73</v>
      </c>
      <c r="L541" s="69"/>
      <c r="M541" s="67"/>
      <c r="N541" s="71">
        <v>281077.09999999998</v>
      </c>
      <c r="O541" s="70">
        <v>62136.480000000003</v>
      </c>
      <c r="P541" s="81"/>
    </row>
    <row r="542" spans="1:16" ht="15.95" customHeight="1" x14ac:dyDescent="0.25">
      <c r="A542" s="60">
        <v>4</v>
      </c>
      <c r="B542" s="62" t="s">
        <v>1171</v>
      </c>
      <c r="C542" s="62" t="s">
        <v>1185</v>
      </c>
      <c r="D542" s="62" t="s">
        <v>715</v>
      </c>
      <c r="E542" s="79" t="s">
        <v>1186</v>
      </c>
      <c r="F542" s="79" t="s">
        <v>1187</v>
      </c>
      <c r="G542" s="64">
        <v>5.3609999999999998</v>
      </c>
      <c r="H542" s="65">
        <v>10</v>
      </c>
      <c r="I542" s="107">
        <v>373917.8</v>
      </c>
      <c r="J542" s="67">
        <v>45562</v>
      </c>
      <c r="K542" s="69">
        <v>373917.8</v>
      </c>
      <c r="L542" s="69"/>
      <c r="M542" s="67"/>
      <c r="N542" s="71">
        <v>373917.8</v>
      </c>
      <c r="O542" s="70">
        <v>0</v>
      </c>
      <c r="P542" s="81"/>
    </row>
    <row r="543" spans="1:16" x14ac:dyDescent="0.25">
      <c r="A543" s="60">
        <v>4</v>
      </c>
      <c r="B543" s="62" t="s">
        <v>1171</v>
      </c>
      <c r="C543" s="62" t="s">
        <v>1185</v>
      </c>
      <c r="D543" s="62" t="s">
        <v>715</v>
      </c>
      <c r="E543" s="79" t="s">
        <v>1188</v>
      </c>
      <c r="F543" s="79" t="s">
        <v>218</v>
      </c>
      <c r="G543" s="64">
        <v>2.4</v>
      </c>
      <c r="H543" s="65">
        <v>10</v>
      </c>
      <c r="I543" s="107">
        <v>164209.81</v>
      </c>
      <c r="J543" s="67">
        <v>45579</v>
      </c>
      <c r="K543" s="69"/>
      <c r="L543" s="69"/>
      <c r="M543" s="67"/>
      <c r="N543" s="71"/>
      <c r="O543" s="70"/>
      <c r="P543" s="81"/>
    </row>
    <row r="544" spans="1:16" x14ac:dyDescent="0.25">
      <c r="A544" s="60">
        <v>4</v>
      </c>
      <c r="B544" s="62" t="s">
        <v>1171</v>
      </c>
      <c r="C544" s="62" t="s">
        <v>1185</v>
      </c>
      <c r="D544" s="62" t="s">
        <v>715</v>
      </c>
      <c r="E544" s="79" t="s">
        <v>1189</v>
      </c>
      <c r="F544" s="79" t="s">
        <v>150</v>
      </c>
      <c r="G544" s="64">
        <v>0.4</v>
      </c>
      <c r="H544" s="65">
        <v>9</v>
      </c>
      <c r="I544" s="107">
        <v>33520.379999999997</v>
      </c>
      <c r="J544" s="67">
        <v>45579</v>
      </c>
      <c r="K544" s="69">
        <f>SUM(I543:I544)</f>
        <v>197730.19</v>
      </c>
      <c r="L544" s="69"/>
      <c r="M544" s="67"/>
      <c r="N544" s="71">
        <v>392703.95</v>
      </c>
      <c r="O544" s="70">
        <v>0</v>
      </c>
      <c r="P544" s="81"/>
    </row>
    <row r="545" spans="1:46" s="127" customFormat="1" ht="18.75" x14ac:dyDescent="0.3">
      <c r="A545" s="146">
        <v>5</v>
      </c>
      <c r="B545" s="186" t="s">
        <v>1190</v>
      </c>
      <c r="C545" s="52"/>
      <c r="D545" s="188"/>
      <c r="E545" s="187"/>
      <c r="F545" s="167"/>
      <c r="G545" s="166"/>
      <c r="H545" s="122"/>
      <c r="I545" s="125"/>
      <c r="J545" s="169"/>
      <c r="K545" s="125"/>
      <c r="L545" s="341"/>
      <c r="M545" s="335">
        <f>SUM(L546:L582)</f>
        <v>3100466.5699999994</v>
      </c>
      <c r="N545" s="184"/>
      <c r="O545" s="189"/>
      <c r="P545" s="58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  <c r="AA545" s="126"/>
      <c r="AB545" s="126"/>
      <c r="AC545" s="126"/>
      <c r="AD545" s="126"/>
      <c r="AE545" s="126"/>
      <c r="AF545" s="126"/>
      <c r="AG545" s="126"/>
      <c r="AH545" s="126"/>
      <c r="AI545" s="126"/>
      <c r="AJ545" s="126"/>
      <c r="AK545" s="126"/>
      <c r="AL545" s="126"/>
      <c r="AM545" s="126"/>
      <c r="AN545" s="126"/>
      <c r="AO545" s="126"/>
      <c r="AP545" s="126"/>
      <c r="AQ545" s="126"/>
      <c r="AR545" s="126"/>
      <c r="AS545" s="126"/>
      <c r="AT545" s="126"/>
    </row>
    <row r="546" spans="1:46" x14ac:dyDescent="0.25">
      <c r="A546" s="179">
        <v>5</v>
      </c>
      <c r="B546" s="180" t="s">
        <v>16</v>
      </c>
      <c r="C546" s="181"/>
      <c r="D546" s="182"/>
      <c r="E546" s="165"/>
      <c r="F546" s="182"/>
      <c r="G546" s="165"/>
      <c r="H546" s="54"/>
      <c r="I546" s="57"/>
      <c r="J546" s="183"/>
      <c r="K546" s="57"/>
      <c r="L546" s="340">
        <f>SUM(K547:K549)</f>
        <v>168838</v>
      </c>
      <c r="M546" s="329"/>
      <c r="N546" s="184">
        <v>0</v>
      </c>
      <c r="O546" s="185"/>
      <c r="P546" s="58"/>
    </row>
    <row r="547" spans="1:46" x14ac:dyDescent="0.25">
      <c r="A547" s="144">
        <v>5</v>
      </c>
      <c r="B547" s="145" t="s">
        <v>1191</v>
      </c>
      <c r="C547" s="145" t="s">
        <v>1192</v>
      </c>
      <c r="D547" s="86" t="s">
        <v>359</v>
      </c>
      <c r="E547" s="62" t="s">
        <v>1193</v>
      </c>
      <c r="F547" s="62" t="s">
        <v>1194</v>
      </c>
      <c r="G547" s="64">
        <v>1.89</v>
      </c>
      <c r="H547" s="65">
        <v>9</v>
      </c>
      <c r="I547" s="107">
        <v>126324</v>
      </c>
      <c r="J547" s="67">
        <v>45562</v>
      </c>
      <c r="K547" s="69"/>
      <c r="L547" s="69"/>
      <c r="M547" s="69"/>
      <c r="N547" s="71"/>
      <c r="O547" s="70"/>
      <c r="P547" s="81"/>
    </row>
    <row r="548" spans="1:46" x14ac:dyDescent="0.25">
      <c r="A548" s="144">
        <v>5</v>
      </c>
      <c r="B548" s="145" t="s">
        <v>1191</v>
      </c>
      <c r="C548" s="145" t="s">
        <v>1192</v>
      </c>
      <c r="D548" s="86" t="s">
        <v>359</v>
      </c>
      <c r="E548" s="62" t="s">
        <v>1195</v>
      </c>
      <c r="F548" s="62" t="s">
        <v>1196</v>
      </c>
      <c r="G548" s="64">
        <v>0.28000000000000003</v>
      </c>
      <c r="H548" s="65">
        <v>10</v>
      </c>
      <c r="I548" s="107">
        <v>18096</v>
      </c>
      <c r="J548" s="67">
        <v>45562</v>
      </c>
      <c r="K548" s="69"/>
      <c r="L548" s="69"/>
      <c r="M548" s="69"/>
      <c r="N548" s="71"/>
      <c r="O548" s="70"/>
      <c r="P548" s="81"/>
    </row>
    <row r="549" spans="1:46" x14ac:dyDescent="0.25">
      <c r="A549" s="144">
        <v>5</v>
      </c>
      <c r="B549" s="145" t="s">
        <v>1191</v>
      </c>
      <c r="C549" s="145" t="s">
        <v>1192</v>
      </c>
      <c r="D549" s="86" t="s">
        <v>359</v>
      </c>
      <c r="E549" s="62" t="s">
        <v>1197</v>
      </c>
      <c r="F549" s="62" t="s">
        <v>173</v>
      </c>
      <c r="G549" s="64">
        <v>0.28000000000000003</v>
      </c>
      <c r="H549" s="65">
        <v>9</v>
      </c>
      <c r="I549" s="107">
        <v>24418</v>
      </c>
      <c r="J549" s="67">
        <v>45562</v>
      </c>
      <c r="K549" s="69">
        <f>SUM(I547:I549)</f>
        <v>168838</v>
      </c>
      <c r="L549" s="69"/>
      <c r="M549" s="69"/>
      <c r="N549" s="71">
        <v>309372</v>
      </c>
      <c r="O549" s="70">
        <v>0</v>
      </c>
      <c r="P549" s="81"/>
    </row>
    <row r="550" spans="1:46" x14ac:dyDescent="0.25">
      <c r="A550" s="179">
        <v>5</v>
      </c>
      <c r="B550" s="180" t="s">
        <v>45</v>
      </c>
      <c r="C550" s="181"/>
      <c r="D550" s="182"/>
      <c r="E550" s="165"/>
      <c r="F550" s="182"/>
      <c r="G550" s="165"/>
      <c r="H550" s="54"/>
      <c r="I550" s="57"/>
      <c r="J550" s="183"/>
      <c r="K550" s="57"/>
      <c r="L550" s="340">
        <f>SUM(K551:K559)</f>
        <v>1558466.5499999998</v>
      </c>
      <c r="M550" s="329"/>
      <c r="N550" s="184">
        <v>0</v>
      </c>
      <c r="O550" s="185"/>
      <c r="P550" s="58"/>
    </row>
    <row r="551" spans="1:46" x14ac:dyDescent="0.25">
      <c r="A551" s="144">
        <v>5</v>
      </c>
      <c r="B551" s="145" t="s">
        <v>1198</v>
      </c>
      <c r="C551" s="145" t="s">
        <v>1199</v>
      </c>
      <c r="D551" s="86" t="s">
        <v>144</v>
      </c>
      <c r="E551" s="62" t="s">
        <v>1200</v>
      </c>
      <c r="F551" s="62" t="s">
        <v>1201</v>
      </c>
      <c r="G551" s="64">
        <v>2.3199999999999998</v>
      </c>
      <c r="H551" s="65">
        <v>9</v>
      </c>
      <c r="I551" s="107">
        <v>375000</v>
      </c>
      <c r="J551" s="67">
        <v>45579</v>
      </c>
      <c r="K551" s="69"/>
      <c r="L551" s="69"/>
      <c r="M551" s="69"/>
      <c r="N551" s="71"/>
      <c r="O551" s="70"/>
      <c r="P551" s="81"/>
    </row>
    <row r="552" spans="1:46" x14ac:dyDescent="0.25">
      <c r="A552" s="144">
        <v>5</v>
      </c>
      <c r="B552" s="145" t="s">
        <v>1198</v>
      </c>
      <c r="C552" s="145" t="s">
        <v>1199</v>
      </c>
      <c r="D552" s="86" t="s">
        <v>144</v>
      </c>
      <c r="E552" s="62" t="s">
        <v>1202</v>
      </c>
      <c r="F552" s="62" t="s">
        <v>1203</v>
      </c>
      <c r="G552" s="64">
        <v>0.73</v>
      </c>
      <c r="H552" s="65">
        <v>9</v>
      </c>
      <c r="I552" s="107">
        <v>145000</v>
      </c>
      <c r="J552" s="67">
        <v>45579</v>
      </c>
      <c r="K552" s="69"/>
      <c r="L552" s="69"/>
      <c r="M552" s="69"/>
      <c r="N552" s="71"/>
      <c r="O552" s="70"/>
      <c r="P552" s="81"/>
    </row>
    <row r="553" spans="1:46" x14ac:dyDescent="0.25">
      <c r="A553" s="144">
        <v>5</v>
      </c>
      <c r="B553" s="145" t="s">
        <v>1198</v>
      </c>
      <c r="C553" s="145" t="s">
        <v>1199</v>
      </c>
      <c r="D553" s="86" t="s">
        <v>144</v>
      </c>
      <c r="E553" s="62" t="s">
        <v>1204</v>
      </c>
      <c r="F553" s="62" t="s">
        <v>265</v>
      </c>
      <c r="G553" s="64">
        <v>0.81499999999999995</v>
      </c>
      <c r="H553" s="65">
        <v>9</v>
      </c>
      <c r="I553" s="107">
        <v>122000</v>
      </c>
      <c r="J553" s="67">
        <v>45579</v>
      </c>
      <c r="K553" s="69"/>
      <c r="L553" s="69"/>
      <c r="M553" s="69"/>
      <c r="N553" s="71"/>
      <c r="O553" s="70"/>
      <c r="P553" s="81"/>
    </row>
    <row r="554" spans="1:46" ht="30" x14ac:dyDescent="0.25">
      <c r="A554" s="144">
        <v>5</v>
      </c>
      <c r="B554" s="145" t="s">
        <v>1198</v>
      </c>
      <c r="C554" s="145" t="s">
        <v>1199</v>
      </c>
      <c r="D554" s="86" t="s">
        <v>144</v>
      </c>
      <c r="E554" s="62" t="s">
        <v>1205</v>
      </c>
      <c r="F554" s="62" t="s">
        <v>1206</v>
      </c>
      <c r="G554" s="64">
        <v>0.625</v>
      </c>
      <c r="H554" s="65">
        <v>10</v>
      </c>
      <c r="I554" s="107">
        <v>110000</v>
      </c>
      <c r="J554" s="67">
        <v>45579</v>
      </c>
      <c r="K554" s="69">
        <f>SUM(I551:I554)</f>
        <v>752000</v>
      </c>
      <c r="L554" s="69"/>
      <c r="M554" s="69"/>
      <c r="N554" s="71">
        <v>752000</v>
      </c>
      <c r="O554" s="70">
        <v>0</v>
      </c>
      <c r="P554" s="81"/>
    </row>
    <row r="555" spans="1:46" x14ac:dyDescent="0.25">
      <c r="A555" s="144">
        <v>5</v>
      </c>
      <c r="B555" s="145" t="s">
        <v>1198</v>
      </c>
      <c r="C555" s="145" t="s">
        <v>1207</v>
      </c>
      <c r="D555" s="86" t="s">
        <v>144</v>
      </c>
      <c r="E555" s="62" t="s">
        <v>1208</v>
      </c>
      <c r="F555" s="62" t="s">
        <v>1209</v>
      </c>
      <c r="G555" s="64">
        <v>1.91</v>
      </c>
      <c r="H555" s="65">
        <v>8</v>
      </c>
      <c r="I555" s="107">
        <v>170872</v>
      </c>
      <c r="J555" s="67">
        <v>45568</v>
      </c>
      <c r="K555" s="69"/>
      <c r="L555" s="69"/>
      <c r="M555" s="69"/>
      <c r="N555" s="71"/>
      <c r="O555" s="70"/>
      <c r="P555" s="81"/>
    </row>
    <row r="556" spans="1:46" x14ac:dyDescent="0.25">
      <c r="A556" s="144">
        <v>5</v>
      </c>
      <c r="B556" s="145" t="s">
        <v>1198</v>
      </c>
      <c r="C556" s="145" t="s">
        <v>1207</v>
      </c>
      <c r="D556" s="86" t="s">
        <v>144</v>
      </c>
      <c r="E556" s="62" t="s">
        <v>1210</v>
      </c>
      <c r="F556" s="62" t="s">
        <v>380</v>
      </c>
      <c r="G556" s="64">
        <v>2.8330000000000002</v>
      </c>
      <c r="H556" s="65">
        <v>8</v>
      </c>
      <c r="I556" s="107">
        <v>207428.75</v>
      </c>
      <c r="J556" s="67">
        <v>45568</v>
      </c>
      <c r="K556" s="69"/>
      <c r="L556" s="69"/>
      <c r="M556" s="69"/>
      <c r="N556" s="71"/>
      <c r="O556" s="70"/>
      <c r="P556" s="81"/>
    </row>
    <row r="557" spans="1:46" x14ac:dyDescent="0.25">
      <c r="A557" s="144">
        <v>5</v>
      </c>
      <c r="B557" s="145" t="s">
        <v>1198</v>
      </c>
      <c r="C557" s="145" t="s">
        <v>1207</v>
      </c>
      <c r="D557" s="86" t="s">
        <v>144</v>
      </c>
      <c r="E557" s="62" t="s">
        <v>1211</v>
      </c>
      <c r="F557" s="62" t="s">
        <v>185</v>
      </c>
      <c r="G557" s="64">
        <v>0.71</v>
      </c>
      <c r="H557" s="65">
        <v>8</v>
      </c>
      <c r="I557" s="107">
        <v>40417.800000000003</v>
      </c>
      <c r="J557" s="67">
        <v>45568</v>
      </c>
      <c r="K557" s="69"/>
      <c r="L557" s="69"/>
      <c r="M557" s="69"/>
      <c r="N557" s="71"/>
      <c r="O557" s="70"/>
      <c r="P557" s="81"/>
    </row>
    <row r="558" spans="1:46" x14ac:dyDescent="0.25">
      <c r="A558" s="144">
        <v>5</v>
      </c>
      <c r="B558" s="145" t="s">
        <v>1198</v>
      </c>
      <c r="C558" s="145" t="s">
        <v>1207</v>
      </c>
      <c r="D558" s="86" t="s">
        <v>144</v>
      </c>
      <c r="E558" s="62" t="s">
        <v>1212</v>
      </c>
      <c r="F558" s="62" t="s">
        <v>285</v>
      </c>
      <c r="G558" s="64">
        <v>2.7250000000000001</v>
      </c>
      <c r="H558" s="65">
        <v>9</v>
      </c>
      <c r="I558" s="107">
        <v>177526.15</v>
      </c>
      <c r="J558" s="67">
        <v>45568</v>
      </c>
      <c r="K558" s="69"/>
      <c r="L558" s="69"/>
      <c r="M558" s="69"/>
      <c r="N558" s="71"/>
      <c r="O558" s="70"/>
      <c r="P558" s="81"/>
    </row>
    <row r="559" spans="1:46" x14ac:dyDescent="0.25">
      <c r="A559" s="144">
        <v>5</v>
      </c>
      <c r="B559" s="145" t="s">
        <v>1198</v>
      </c>
      <c r="C559" s="145" t="s">
        <v>1207</v>
      </c>
      <c r="D559" s="86" t="s">
        <v>144</v>
      </c>
      <c r="E559" s="62" t="s">
        <v>1213</v>
      </c>
      <c r="F559" s="62" t="s">
        <v>1214</v>
      </c>
      <c r="G559" s="64">
        <v>2.8719999999999999</v>
      </c>
      <c r="H559" s="65">
        <v>9</v>
      </c>
      <c r="I559" s="107">
        <v>210221.85</v>
      </c>
      <c r="J559" s="67">
        <v>45568</v>
      </c>
      <c r="K559" s="69">
        <f>SUM(I555:I559)</f>
        <v>806466.54999999993</v>
      </c>
      <c r="L559" s="69"/>
      <c r="M559" s="69"/>
      <c r="N559" s="71">
        <v>806466.55</v>
      </c>
      <c r="O559" s="70">
        <v>0</v>
      </c>
      <c r="P559" s="81"/>
    </row>
    <row r="560" spans="1:46" x14ac:dyDescent="0.25">
      <c r="A560" s="179">
        <v>5</v>
      </c>
      <c r="B560" s="180" t="s">
        <v>60</v>
      </c>
      <c r="C560" s="181"/>
      <c r="D560" s="182"/>
      <c r="E560" s="165"/>
      <c r="F560" s="182"/>
      <c r="G560" s="165"/>
      <c r="H560" s="54"/>
      <c r="I560" s="57"/>
      <c r="J560" s="183"/>
      <c r="K560" s="57"/>
      <c r="L560" s="340">
        <f>SUM(I561:I571)</f>
        <v>354448.55</v>
      </c>
      <c r="M560" s="329"/>
      <c r="N560" s="184">
        <v>0</v>
      </c>
      <c r="O560" s="185"/>
      <c r="P560" s="58"/>
    </row>
    <row r="561" spans="1:16" x14ac:dyDescent="0.25">
      <c r="A561" s="60">
        <v>5</v>
      </c>
      <c r="B561" s="62" t="s">
        <v>1215</v>
      </c>
      <c r="C561" s="62" t="s">
        <v>1216</v>
      </c>
      <c r="D561" s="62" t="s">
        <v>144</v>
      </c>
      <c r="E561" s="79" t="s">
        <v>1217</v>
      </c>
      <c r="F561" s="79" t="s">
        <v>1218</v>
      </c>
      <c r="G561" s="80">
        <v>0.24</v>
      </c>
      <c r="H561" s="65">
        <v>9</v>
      </c>
      <c r="I561" s="107">
        <v>43100</v>
      </c>
      <c r="J561" s="67">
        <v>45576</v>
      </c>
      <c r="K561" s="69"/>
      <c r="L561" s="67"/>
      <c r="M561" s="67"/>
      <c r="N561" s="71"/>
      <c r="O561" s="70"/>
      <c r="P561" s="81"/>
    </row>
    <row r="562" spans="1:16" x14ac:dyDescent="0.25">
      <c r="A562" s="60">
        <v>5</v>
      </c>
      <c r="B562" s="62" t="s">
        <v>1215</v>
      </c>
      <c r="C562" s="62" t="s">
        <v>1216</v>
      </c>
      <c r="D562" s="62" t="s">
        <v>144</v>
      </c>
      <c r="E562" s="79" t="s">
        <v>1219</v>
      </c>
      <c r="F562" s="79" t="s">
        <v>459</v>
      </c>
      <c r="G562" s="80">
        <v>0.27</v>
      </c>
      <c r="H562" s="65">
        <v>8</v>
      </c>
      <c r="I562" s="107">
        <v>49627.95</v>
      </c>
      <c r="J562" s="67">
        <v>45576</v>
      </c>
      <c r="K562" s="69">
        <f>SUM(I561:I562)</f>
        <v>92727.95</v>
      </c>
      <c r="L562" s="67"/>
      <c r="M562" s="67"/>
      <c r="N562" s="71">
        <v>92727.95</v>
      </c>
      <c r="O562" s="70">
        <v>0</v>
      </c>
      <c r="P562" s="81"/>
    </row>
    <row r="563" spans="1:16" x14ac:dyDescent="0.25">
      <c r="A563" s="60">
        <v>5</v>
      </c>
      <c r="B563" s="62" t="s">
        <v>1215</v>
      </c>
      <c r="C563" s="62" t="s">
        <v>1220</v>
      </c>
      <c r="D563" s="62" t="s">
        <v>144</v>
      </c>
      <c r="E563" s="79" t="s">
        <v>798</v>
      </c>
      <c r="F563" s="79" t="s">
        <v>737</v>
      </c>
      <c r="G563" s="80">
        <v>0.19800000000000001</v>
      </c>
      <c r="H563" s="65">
        <v>9</v>
      </c>
      <c r="I563" s="107">
        <v>15993.45</v>
      </c>
      <c r="J563" s="67">
        <v>45569</v>
      </c>
      <c r="K563" s="69"/>
      <c r="L563" s="67"/>
      <c r="M563" s="67"/>
      <c r="N563" s="71"/>
      <c r="O563" s="70"/>
      <c r="P563" s="81"/>
    </row>
    <row r="564" spans="1:16" x14ac:dyDescent="0.25">
      <c r="A564" s="60">
        <v>5</v>
      </c>
      <c r="B564" s="62" t="s">
        <v>1215</v>
      </c>
      <c r="C564" s="62" t="s">
        <v>1220</v>
      </c>
      <c r="D564" s="62" t="s">
        <v>144</v>
      </c>
      <c r="E564" s="79" t="s">
        <v>1221</v>
      </c>
      <c r="F564" s="79" t="s">
        <v>741</v>
      </c>
      <c r="G564" s="80">
        <v>0.25700000000000001</v>
      </c>
      <c r="H564" s="65">
        <v>9</v>
      </c>
      <c r="I564" s="107">
        <v>18362.849999999999</v>
      </c>
      <c r="J564" s="67">
        <v>45569</v>
      </c>
      <c r="K564" s="69"/>
      <c r="L564" s="67"/>
      <c r="M564" s="67"/>
      <c r="N564" s="71"/>
      <c r="O564" s="70"/>
      <c r="P564" s="81"/>
    </row>
    <row r="565" spans="1:16" x14ac:dyDescent="0.25">
      <c r="A565" s="60">
        <v>5</v>
      </c>
      <c r="B565" s="62" t="s">
        <v>1215</v>
      </c>
      <c r="C565" s="62" t="s">
        <v>1220</v>
      </c>
      <c r="D565" s="62" t="s">
        <v>144</v>
      </c>
      <c r="E565" s="79" t="s">
        <v>1222</v>
      </c>
      <c r="F565" s="79" t="s">
        <v>1223</v>
      </c>
      <c r="G565" s="80">
        <v>0.16700000000000001</v>
      </c>
      <c r="H565" s="65">
        <v>8</v>
      </c>
      <c r="I565" s="107">
        <v>10662.3</v>
      </c>
      <c r="J565" s="67">
        <v>45569</v>
      </c>
      <c r="K565" s="69">
        <f>SUM(I563:I565)</f>
        <v>45018.600000000006</v>
      </c>
      <c r="L565" s="67"/>
      <c r="M565" s="67"/>
      <c r="N565" s="71">
        <v>85300</v>
      </c>
      <c r="O565" s="70">
        <v>10000</v>
      </c>
      <c r="P565" s="81"/>
    </row>
    <row r="566" spans="1:16" x14ac:dyDescent="0.25">
      <c r="A566" s="60">
        <v>5</v>
      </c>
      <c r="B566" s="62" t="s">
        <v>1215</v>
      </c>
      <c r="C566" s="62" t="s">
        <v>1224</v>
      </c>
      <c r="D566" s="62" t="s">
        <v>359</v>
      </c>
      <c r="E566" s="79" t="s">
        <v>1227</v>
      </c>
      <c r="F566" s="79" t="s">
        <v>1228</v>
      </c>
      <c r="G566" s="80">
        <v>0.22</v>
      </c>
      <c r="H566" s="65">
        <v>8</v>
      </c>
      <c r="I566" s="107">
        <v>17036</v>
      </c>
      <c r="J566" s="67">
        <v>45576</v>
      </c>
      <c r="K566" s="69"/>
      <c r="L566" s="67"/>
      <c r="M566" s="67"/>
      <c r="N566" s="71"/>
      <c r="O566" s="70"/>
      <c r="P566" s="81"/>
    </row>
    <row r="567" spans="1:16" x14ac:dyDescent="0.25">
      <c r="A567" s="60">
        <v>5</v>
      </c>
      <c r="B567" s="62" t="s">
        <v>1215</v>
      </c>
      <c r="C567" s="62" t="s">
        <v>1224</v>
      </c>
      <c r="D567" s="62" t="s">
        <v>359</v>
      </c>
      <c r="E567" s="79" t="s">
        <v>1229</v>
      </c>
      <c r="F567" s="79" t="s">
        <v>1230</v>
      </c>
      <c r="G567" s="80">
        <v>0.7</v>
      </c>
      <c r="H567" s="65">
        <v>8</v>
      </c>
      <c r="I567" s="107">
        <v>53640</v>
      </c>
      <c r="J567" s="67">
        <v>45576</v>
      </c>
      <c r="K567" s="69"/>
      <c r="L567" s="67"/>
      <c r="M567" s="67"/>
      <c r="N567" s="71"/>
      <c r="O567" s="70"/>
      <c r="P567" s="81"/>
    </row>
    <row r="568" spans="1:16" x14ac:dyDescent="0.25">
      <c r="A568" s="60">
        <v>5</v>
      </c>
      <c r="B568" s="62" t="s">
        <v>1215</v>
      </c>
      <c r="C568" s="62" t="s">
        <v>1224</v>
      </c>
      <c r="D568" s="62" t="s">
        <v>359</v>
      </c>
      <c r="E568" s="79" t="s">
        <v>1231</v>
      </c>
      <c r="F568" s="79" t="s">
        <v>364</v>
      </c>
      <c r="G568" s="80">
        <v>0.26</v>
      </c>
      <c r="H568" s="65">
        <v>8</v>
      </c>
      <c r="I568" s="107">
        <v>29692</v>
      </c>
      <c r="J568" s="67">
        <v>45576</v>
      </c>
      <c r="K568" s="69"/>
      <c r="L568" s="67"/>
      <c r="M568" s="67"/>
      <c r="N568" s="71"/>
      <c r="O568" s="70"/>
      <c r="P568" s="81"/>
    </row>
    <row r="569" spans="1:16" x14ac:dyDescent="0.25">
      <c r="A569" s="60">
        <v>5</v>
      </c>
      <c r="B569" s="62" t="s">
        <v>1215</v>
      </c>
      <c r="C569" s="62" t="s">
        <v>1224</v>
      </c>
      <c r="D569" s="62" t="s">
        <v>359</v>
      </c>
      <c r="E569" s="79" t="s">
        <v>1233</v>
      </c>
      <c r="F569" s="79" t="s">
        <v>1234</v>
      </c>
      <c r="G569" s="80">
        <v>0.7</v>
      </c>
      <c r="H569" s="65">
        <v>9</v>
      </c>
      <c r="I569" s="107">
        <v>66199</v>
      </c>
      <c r="J569" s="67">
        <v>45576</v>
      </c>
      <c r="K569" s="69"/>
      <c r="L569" s="67"/>
      <c r="M569" s="67"/>
      <c r="N569" s="71"/>
      <c r="O569" s="70"/>
      <c r="P569" s="81"/>
    </row>
    <row r="570" spans="1:16" x14ac:dyDescent="0.25">
      <c r="A570" s="60">
        <v>5</v>
      </c>
      <c r="B570" s="62" t="s">
        <v>1215</v>
      </c>
      <c r="C570" s="62" t="s">
        <v>1224</v>
      </c>
      <c r="D570" s="62" t="s">
        <v>359</v>
      </c>
      <c r="E570" s="79" t="s">
        <v>1236</v>
      </c>
      <c r="F570" s="79" t="s">
        <v>1235</v>
      </c>
      <c r="G570" s="80">
        <v>0.02</v>
      </c>
      <c r="H570" s="65">
        <v>8</v>
      </c>
      <c r="I570" s="107">
        <v>1460</v>
      </c>
      <c r="J570" s="67">
        <v>45576</v>
      </c>
      <c r="K570" s="69"/>
      <c r="L570" s="67"/>
      <c r="M570" s="67"/>
      <c r="N570" s="71"/>
      <c r="O570" s="70"/>
      <c r="P570" s="81"/>
    </row>
    <row r="571" spans="1:16" x14ac:dyDescent="0.25">
      <c r="A571" s="60">
        <v>5</v>
      </c>
      <c r="B571" s="62" t="s">
        <v>1215</v>
      </c>
      <c r="C571" s="62" t="s">
        <v>1224</v>
      </c>
      <c r="D571" s="62" t="s">
        <v>359</v>
      </c>
      <c r="E571" s="79" t="s">
        <v>1237</v>
      </c>
      <c r="F571" s="79" t="s">
        <v>447</v>
      </c>
      <c r="G571" s="80">
        <v>0.38</v>
      </c>
      <c r="H571" s="65">
        <v>9</v>
      </c>
      <c r="I571" s="107">
        <v>48675</v>
      </c>
      <c r="J571" s="67">
        <v>45576</v>
      </c>
      <c r="K571" s="69">
        <f>SUM(I566:I571)</f>
        <v>216702</v>
      </c>
      <c r="L571" s="67"/>
      <c r="M571" s="67"/>
      <c r="N571" s="71">
        <v>1074797</v>
      </c>
      <c r="O571" s="70">
        <v>0</v>
      </c>
      <c r="P571" s="81"/>
    </row>
    <row r="572" spans="1:16" x14ac:dyDescent="0.25">
      <c r="A572" s="179">
        <v>5</v>
      </c>
      <c r="B572" s="180" t="s">
        <v>112</v>
      </c>
      <c r="C572" s="181"/>
      <c r="D572" s="182"/>
      <c r="E572" s="165"/>
      <c r="F572" s="182"/>
      <c r="G572" s="190" t="s">
        <v>1239</v>
      </c>
      <c r="H572" s="54"/>
      <c r="I572" s="57"/>
      <c r="J572" s="183"/>
      <c r="K572" s="57"/>
      <c r="L572" s="340">
        <f>SUM(K573:K579)</f>
        <v>289773</v>
      </c>
      <c r="M572" s="329"/>
      <c r="N572" s="184">
        <v>0</v>
      </c>
      <c r="O572" s="185"/>
      <c r="P572" s="58"/>
    </row>
    <row r="573" spans="1:16" ht="30" x14ac:dyDescent="0.25">
      <c r="A573" s="60">
        <v>5</v>
      </c>
      <c r="B573" s="191" t="s">
        <v>1242</v>
      </c>
      <c r="C573" s="62" t="s">
        <v>1243</v>
      </c>
      <c r="D573" s="62" t="s">
        <v>317</v>
      </c>
      <c r="E573" s="79" t="s">
        <v>1244</v>
      </c>
      <c r="F573" s="79" t="s">
        <v>1245</v>
      </c>
      <c r="G573" s="80">
        <v>1.63</v>
      </c>
      <c r="H573" s="65">
        <v>8</v>
      </c>
      <c r="I573" s="107">
        <v>85024</v>
      </c>
      <c r="J573" s="67">
        <v>45569</v>
      </c>
      <c r="K573" s="69"/>
      <c r="L573" s="332"/>
      <c r="M573" s="332"/>
      <c r="N573" s="71"/>
      <c r="O573" s="70"/>
      <c r="P573" s="81"/>
    </row>
    <row r="574" spans="1:16" ht="30" x14ac:dyDescent="0.25">
      <c r="A574" s="60">
        <v>5</v>
      </c>
      <c r="B574" s="191" t="s">
        <v>1242</v>
      </c>
      <c r="C574" s="62" t="s">
        <v>1243</v>
      </c>
      <c r="D574" s="62" t="s">
        <v>317</v>
      </c>
      <c r="E574" s="79" t="s">
        <v>1246</v>
      </c>
      <c r="F574" s="79" t="s">
        <v>1214</v>
      </c>
      <c r="G574" s="80">
        <v>2.35</v>
      </c>
      <c r="H574" s="65">
        <v>8</v>
      </c>
      <c r="I574" s="107">
        <v>204749</v>
      </c>
      <c r="J574" s="67">
        <v>45569</v>
      </c>
      <c r="K574" s="69">
        <f>SUM(I573:I574)</f>
        <v>289773</v>
      </c>
      <c r="L574" s="332"/>
      <c r="M574" s="332"/>
      <c r="N574" s="71">
        <v>433005</v>
      </c>
      <c r="O574" s="70">
        <v>0</v>
      </c>
      <c r="P574" s="81"/>
    </row>
    <row r="575" spans="1:16" x14ac:dyDescent="0.25">
      <c r="A575" s="179">
        <v>5</v>
      </c>
      <c r="B575" s="180" t="s">
        <v>114</v>
      </c>
      <c r="C575" s="181"/>
      <c r="D575" s="182"/>
      <c r="E575" s="165"/>
      <c r="F575" s="182"/>
      <c r="G575" s="190" t="s">
        <v>1239</v>
      </c>
      <c r="H575" s="54"/>
      <c r="I575" s="57"/>
      <c r="J575" s="183"/>
      <c r="K575" s="57"/>
      <c r="L575" s="340">
        <f>SUM(I576:I581)</f>
        <v>398271.72</v>
      </c>
      <c r="M575" s="329"/>
      <c r="N575" s="184">
        <v>0</v>
      </c>
      <c r="O575" s="185"/>
      <c r="P575" s="58"/>
    </row>
    <row r="576" spans="1:16" x14ac:dyDescent="0.25">
      <c r="A576" s="60">
        <v>5</v>
      </c>
      <c r="B576" s="191" t="s">
        <v>1247</v>
      </c>
      <c r="C576" s="62" t="s">
        <v>1248</v>
      </c>
      <c r="D576" s="62" t="s">
        <v>144</v>
      </c>
      <c r="E576" s="79" t="s">
        <v>1249</v>
      </c>
      <c r="F576" s="79" t="s">
        <v>1250</v>
      </c>
      <c r="G576" s="80">
        <v>1.24</v>
      </c>
      <c r="H576" s="65">
        <v>9</v>
      </c>
      <c r="I576" s="107">
        <v>59851.44</v>
      </c>
      <c r="J576" s="67">
        <v>45569</v>
      </c>
      <c r="K576" s="69"/>
      <c r="L576" s="332"/>
      <c r="M576" s="332"/>
      <c r="N576" s="71"/>
      <c r="O576" s="70"/>
      <c r="P576" s="81"/>
    </row>
    <row r="577" spans="1:46" x14ac:dyDescent="0.25">
      <c r="A577" s="60">
        <v>5</v>
      </c>
      <c r="B577" s="62" t="s">
        <v>1247</v>
      </c>
      <c r="C577" s="62" t="s">
        <v>1248</v>
      </c>
      <c r="D577" s="62" t="s">
        <v>144</v>
      </c>
      <c r="E577" s="79" t="s">
        <v>1251</v>
      </c>
      <c r="F577" s="79" t="s">
        <v>1250</v>
      </c>
      <c r="G577" s="80">
        <v>1.1000000000000001</v>
      </c>
      <c r="H577" s="65">
        <v>8</v>
      </c>
      <c r="I577" s="107">
        <v>79966</v>
      </c>
      <c r="J577" s="67">
        <v>45569</v>
      </c>
      <c r="K577" s="69"/>
      <c r="L577" s="332"/>
      <c r="M577" s="332"/>
      <c r="N577" s="71"/>
      <c r="O577" s="70"/>
      <c r="P577" s="81"/>
    </row>
    <row r="578" spans="1:46" x14ac:dyDescent="0.25">
      <c r="A578" s="60">
        <v>5</v>
      </c>
      <c r="B578" s="62" t="s">
        <v>1247</v>
      </c>
      <c r="C578" s="62" t="s">
        <v>1248</v>
      </c>
      <c r="D578" s="62" t="s">
        <v>144</v>
      </c>
      <c r="E578" s="79" t="s">
        <v>1252</v>
      </c>
      <c r="F578" s="79" t="s">
        <v>1253</v>
      </c>
      <c r="G578" s="80">
        <v>0.98</v>
      </c>
      <c r="H578" s="65">
        <v>8</v>
      </c>
      <c r="I578" s="107">
        <v>62784.160000000003</v>
      </c>
      <c r="J578" s="67">
        <v>45569</v>
      </c>
      <c r="K578" s="69"/>
      <c r="L578" s="332"/>
      <c r="M578" s="332"/>
      <c r="N578" s="71"/>
      <c r="O578" s="70"/>
      <c r="P578" s="81"/>
    </row>
    <row r="579" spans="1:46" ht="30" x14ac:dyDescent="0.25">
      <c r="A579" s="60">
        <v>5</v>
      </c>
      <c r="B579" s="62" t="s">
        <v>1247</v>
      </c>
      <c r="C579" s="62" t="s">
        <v>1248</v>
      </c>
      <c r="D579" s="62" t="s">
        <v>144</v>
      </c>
      <c r="E579" s="79" t="s">
        <v>1244</v>
      </c>
      <c r="F579" s="79" t="s">
        <v>1167</v>
      </c>
      <c r="G579" s="80">
        <v>0.81</v>
      </c>
      <c r="H579" s="65">
        <v>8</v>
      </c>
      <c r="I579" s="107">
        <v>44682.48</v>
      </c>
      <c r="J579" s="67">
        <v>45569</v>
      </c>
      <c r="K579" s="69"/>
      <c r="L579" s="332"/>
      <c r="M579" s="332"/>
      <c r="N579" s="71"/>
      <c r="O579" s="70"/>
      <c r="P579" s="81"/>
    </row>
    <row r="580" spans="1:46" ht="14.1" customHeight="1" x14ac:dyDescent="0.25">
      <c r="A580" s="60">
        <v>5</v>
      </c>
      <c r="B580" s="62" t="s">
        <v>1247</v>
      </c>
      <c r="C580" s="62" t="s">
        <v>1248</v>
      </c>
      <c r="D580" s="62" t="s">
        <v>144</v>
      </c>
      <c r="E580" s="79" t="s">
        <v>1254</v>
      </c>
      <c r="F580" s="79" t="s">
        <v>1255</v>
      </c>
      <c r="G580" s="80">
        <v>0.73</v>
      </c>
      <c r="H580" s="65">
        <v>8</v>
      </c>
      <c r="I580" s="107">
        <v>67435.92</v>
      </c>
      <c r="J580" s="67">
        <v>45569</v>
      </c>
      <c r="K580" s="69"/>
      <c r="L580" s="332"/>
      <c r="M580" s="332"/>
      <c r="N580" s="71"/>
      <c r="O580" s="70"/>
      <c r="P580" s="81"/>
    </row>
    <row r="581" spans="1:46" x14ac:dyDescent="0.25">
      <c r="A581" s="60">
        <v>5</v>
      </c>
      <c r="B581" s="62" t="s">
        <v>1247</v>
      </c>
      <c r="C581" s="62" t="s">
        <v>1248</v>
      </c>
      <c r="D581" s="62" t="s">
        <v>144</v>
      </c>
      <c r="E581" s="79" t="s">
        <v>1256</v>
      </c>
      <c r="F581" s="79" t="s">
        <v>1257</v>
      </c>
      <c r="G581" s="80">
        <v>1.27</v>
      </c>
      <c r="H581" s="65">
        <v>8</v>
      </c>
      <c r="I581" s="107">
        <v>83551.72</v>
      </c>
      <c r="J581" s="67">
        <v>45569</v>
      </c>
      <c r="K581" s="69">
        <f>SUM(I576:I581)</f>
        <v>398271.72</v>
      </c>
      <c r="L581" s="332"/>
      <c r="M581" s="332"/>
      <c r="N581" s="71">
        <f>SUM(I576:I581)</f>
        <v>398271.72</v>
      </c>
      <c r="O581" s="70">
        <v>0</v>
      </c>
      <c r="P581" s="81"/>
    </row>
    <row r="582" spans="1:46" x14ac:dyDescent="0.25">
      <c r="A582" s="179">
        <v>5</v>
      </c>
      <c r="B582" s="180" t="s">
        <v>118</v>
      </c>
      <c r="C582" s="181"/>
      <c r="D582" s="182"/>
      <c r="E582" s="165"/>
      <c r="F582" s="182"/>
      <c r="G582" s="190" t="s">
        <v>1239</v>
      </c>
      <c r="H582" s="54"/>
      <c r="I582" s="57"/>
      <c r="J582" s="183"/>
      <c r="K582" s="57"/>
      <c r="L582" s="340">
        <f>SUM(I583:I583)</f>
        <v>330668.75</v>
      </c>
      <c r="M582" s="329"/>
      <c r="N582" s="184">
        <v>0</v>
      </c>
      <c r="O582" s="185"/>
      <c r="P582" s="58"/>
    </row>
    <row r="583" spans="1:46" x14ac:dyDescent="0.25">
      <c r="A583" s="60">
        <v>5</v>
      </c>
      <c r="B583" s="62" t="s">
        <v>1258</v>
      </c>
      <c r="C583" s="62" t="s">
        <v>1259</v>
      </c>
      <c r="D583" s="62" t="s">
        <v>1260</v>
      </c>
      <c r="E583" s="79" t="s">
        <v>1261</v>
      </c>
      <c r="F583" s="79" t="s">
        <v>522</v>
      </c>
      <c r="G583" s="80">
        <v>2.6230000000000002</v>
      </c>
      <c r="H583" s="65">
        <v>8</v>
      </c>
      <c r="I583" s="107">
        <v>330668.75</v>
      </c>
      <c r="J583" s="67">
        <v>45579</v>
      </c>
      <c r="K583" s="69">
        <f>SUM(I583:I583)</f>
        <v>330668.75</v>
      </c>
      <c r="L583" s="67"/>
      <c r="M583" s="67"/>
      <c r="N583" s="71">
        <v>1678417.69</v>
      </c>
      <c r="O583" s="70">
        <v>0</v>
      </c>
      <c r="P583" s="81"/>
    </row>
    <row r="584" spans="1:46" s="127" customFormat="1" ht="18.75" x14ac:dyDescent="0.3">
      <c r="A584" s="146">
        <v>6</v>
      </c>
      <c r="B584" s="186" t="s">
        <v>1262</v>
      </c>
      <c r="C584" s="52"/>
      <c r="D584" s="188"/>
      <c r="E584" s="187"/>
      <c r="F584" s="167"/>
      <c r="G584" s="166"/>
      <c r="H584" s="122"/>
      <c r="I584" s="125"/>
      <c r="J584" s="169"/>
      <c r="K584" s="125"/>
      <c r="L584" s="341"/>
      <c r="M584" s="335">
        <f>SUM(L585:L703)</f>
        <v>19687542.550000001</v>
      </c>
      <c r="N584" s="184"/>
      <c r="O584" s="189"/>
      <c r="P584" s="58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  <c r="AA584" s="126"/>
      <c r="AB584" s="126"/>
      <c r="AC584" s="126"/>
      <c r="AD584" s="126"/>
      <c r="AE584" s="126"/>
      <c r="AF584" s="126"/>
      <c r="AG584" s="126"/>
      <c r="AH584" s="126"/>
      <c r="AI584" s="126"/>
      <c r="AJ584" s="126"/>
      <c r="AK584" s="126"/>
      <c r="AL584" s="126"/>
      <c r="AM584" s="126"/>
      <c r="AN584" s="126"/>
      <c r="AO584" s="126"/>
      <c r="AP584" s="126"/>
      <c r="AQ584" s="126"/>
      <c r="AR584" s="126"/>
      <c r="AS584" s="126"/>
      <c r="AT584" s="126"/>
    </row>
    <row r="585" spans="1:46" x14ac:dyDescent="0.25">
      <c r="A585" s="179">
        <v>6</v>
      </c>
      <c r="B585" s="180" t="s">
        <v>9</v>
      </c>
      <c r="C585" s="181"/>
      <c r="D585" s="182"/>
      <c r="E585" s="165"/>
      <c r="F585" s="182"/>
      <c r="G585" s="165"/>
      <c r="H585" s="54"/>
      <c r="I585" s="57"/>
      <c r="J585" s="183"/>
      <c r="K585" s="57"/>
      <c r="L585" s="329">
        <f>SUM(I586:I587)</f>
        <v>776000</v>
      </c>
      <c r="M585" s="49"/>
      <c r="N585" s="184"/>
      <c r="O585" s="185"/>
      <c r="P585" s="58"/>
    </row>
    <row r="586" spans="1:46" ht="30" customHeight="1" x14ac:dyDescent="0.25">
      <c r="A586" s="60">
        <v>6</v>
      </c>
      <c r="B586" s="62" t="s">
        <v>1263</v>
      </c>
      <c r="C586" s="62" t="s">
        <v>1264</v>
      </c>
      <c r="D586" s="62" t="s">
        <v>317</v>
      </c>
      <c r="E586" s="79" t="s">
        <v>1265</v>
      </c>
      <c r="F586" s="79" t="s">
        <v>291</v>
      </c>
      <c r="G586" s="80">
        <v>0.93</v>
      </c>
      <c r="H586" s="65">
        <v>8</v>
      </c>
      <c r="I586" s="107">
        <v>150000</v>
      </c>
      <c r="J586" s="67">
        <v>45580</v>
      </c>
      <c r="K586" s="69">
        <f>SUM(I586)</f>
        <v>150000</v>
      </c>
      <c r="L586" s="67"/>
      <c r="M586" s="67"/>
      <c r="N586" s="71">
        <v>150000</v>
      </c>
      <c r="O586" s="70">
        <v>37500</v>
      </c>
      <c r="P586" s="81"/>
    </row>
    <row r="587" spans="1:46" ht="20.25" customHeight="1" x14ac:dyDescent="0.25">
      <c r="A587" s="60">
        <v>6</v>
      </c>
      <c r="B587" s="62" t="s">
        <v>1263</v>
      </c>
      <c r="C587" s="62" t="s">
        <v>1266</v>
      </c>
      <c r="D587" s="62" t="s">
        <v>359</v>
      </c>
      <c r="E587" s="79" t="s">
        <v>1267</v>
      </c>
      <c r="F587" s="79" t="s">
        <v>1268</v>
      </c>
      <c r="G587" s="80">
        <v>0.15</v>
      </c>
      <c r="H587" s="65">
        <v>8</v>
      </c>
      <c r="I587" s="107">
        <v>626000</v>
      </c>
      <c r="J587" s="67">
        <v>45573</v>
      </c>
      <c r="K587" s="69">
        <f>SUM(I587:I587)</f>
        <v>626000</v>
      </c>
      <c r="L587" s="67"/>
      <c r="M587" s="67"/>
      <c r="N587" s="71">
        <v>4406000</v>
      </c>
      <c r="O587" s="70">
        <v>0</v>
      </c>
      <c r="P587" s="81"/>
    </row>
    <row r="588" spans="1:46" x14ac:dyDescent="0.25">
      <c r="A588" s="179">
        <v>6</v>
      </c>
      <c r="B588" s="180" t="s">
        <v>13</v>
      </c>
      <c r="C588" s="181"/>
      <c r="D588" s="182"/>
      <c r="E588" s="165"/>
      <c r="F588" s="182"/>
      <c r="G588" s="165"/>
      <c r="H588" s="54"/>
      <c r="I588" s="57"/>
      <c r="J588" s="183"/>
      <c r="K588" s="57"/>
      <c r="L588" s="329">
        <f>SUM(I589:I601)</f>
        <v>1600200</v>
      </c>
      <c r="M588" s="49"/>
      <c r="N588" s="184"/>
      <c r="O588" s="185"/>
      <c r="P588" s="58"/>
    </row>
    <row r="589" spans="1:46" ht="30" customHeight="1" x14ac:dyDescent="0.25">
      <c r="A589" s="60">
        <v>6</v>
      </c>
      <c r="B589" s="62" t="s">
        <v>1269</v>
      </c>
      <c r="C589" s="62" t="s">
        <v>1270</v>
      </c>
      <c r="D589" s="62" t="s">
        <v>317</v>
      </c>
      <c r="E589" s="79" t="s">
        <v>1271</v>
      </c>
      <c r="F589" s="79" t="s">
        <v>1111</v>
      </c>
      <c r="G589" s="80">
        <v>1.7241</v>
      </c>
      <c r="H589" s="65">
        <v>10</v>
      </c>
      <c r="I589" s="107">
        <v>131000</v>
      </c>
      <c r="J589" s="67">
        <v>45565</v>
      </c>
      <c r="K589" s="69"/>
      <c r="L589" s="67"/>
      <c r="M589" s="67"/>
      <c r="N589" s="71"/>
      <c r="O589" s="70"/>
      <c r="P589" s="81"/>
    </row>
    <row r="590" spans="1:46" ht="33" customHeight="1" x14ac:dyDescent="0.25">
      <c r="A590" s="60">
        <v>6</v>
      </c>
      <c r="B590" s="62" t="s">
        <v>1269</v>
      </c>
      <c r="C590" s="62" t="s">
        <v>1270</v>
      </c>
      <c r="D590" s="62" t="s">
        <v>317</v>
      </c>
      <c r="E590" s="79" t="s">
        <v>1272</v>
      </c>
      <c r="F590" s="79" t="s">
        <v>984</v>
      </c>
      <c r="G590" s="80">
        <v>0.76970000000000005</v>
      </c>
      <c r="H590" s="65">
        <v>9</v>
      </c>
      <c r="I590" s="107">
        <v>58900</v>
      </c>
      <c r="J590" s="67">
        <v>45565</v>
      </c>
      <c r="K590" s="69"/>
      <c r="L590" s="67"/>
      <c r="M590" s="67"/>
      <c r="N590" s="71"/>
      <c r="O590" s="70"/>
      <c r="P590" s="81"/>
    </row>
    <row r="591" spans="1:46" ht="27.6" customHeight="1" x14ac:dyDescent="0.25">
      <c r="A591" s="60">
        <v>6</v>
      </c>
      <c r="B591" s="62" t="s">
        <v>1269</v>
      </c>
      <c r="C591" s="62" t="s">
        <v>1270</v>
      </c>
      <c r="D591" s="62" t="s">
        <v>317</v>
      </c>
      <c r="E591" s="79" t="s">
        <v>1273</v>
      </c>
      <c r="F591" s="79" t="s">
        <v>767</v>
      </c>
      <c r="G591" s="80">
        <v>0.79090000000000005</v>
      </c>
      <c r="H591" s="65">
        <v>9</v>
      </c>
      <c r="I591" s="107">
        <v>55200</v>
      </c>
      <c r="J591" s="67">
        <v>45565</v>
      </c>
      <c r="K591" s="69"/>
      <c r="L591" s="67"/>
      <c r="M591" s="67"/>
      <c r="N591" s="71"/>
      <c r="O591" s="70"/>
      <c r="P591" s="81"/>
    </row>
    <row r="592" spans="1:46" ht="25.5" customHeight="1" x14ac:dyDescent="0.25">
      <c r="A592" s="60">
        <v>6</v>
      </c>
      <c r="B592" s="62" t="s">
        <v>1269</v>
      </c>
      <c r="C592" s="62" t="s">
        <v>1270</v>
      </c>
      <c r="D592" s="62" t="s">
        <v>317</v>
      </c>
      <c r="E592" s="79" t="s">
        <v>1274</v>
      </c>
      <c r="F592" s="79" t="s">
        <v>384</v>
      </c>
      <c r="G592" s="80">
        <v>3.3113999999999999</v>
      </c>
      <c r="H592" s="65">
        <v>10</v>
      </c>
      <c r="I592" s="107">
        <v>223400</v>
      </c>
      <c r="J592" s="67">
        <v>45565</v>
      </c>
      <c r="K592" s="69"/>
      <c r="L592" s="67"/>
      <c r="M592" s="67"/>
      <c r="N592" s="71"/>
      <c r="O592" s="70"/>
      <c r="P592" s="81"/>
    </row>
    <row r="593" spans="1:16" ht="27" customHeight="1" x14ac:dyDescent="0.25">
      <c r="A593" s="60">
        <v>6</v>
      </c>
      <c r="B593" s="62" t="s">
        <v>1269</v>
      </c>
      <c r="C593" s="62" t="s">
        <v>1270</v>
      </c>
      <c r="D593" s="62" t="s">
        <v>317</v>
      </c>
      <c r="E593" s="79" t="s">
        <v>1275</v>
      </c>
      <c r="F593" s="79" t="s">
        <v>285</v>
      </c>
      <c r="G593" s="80">
        <v>1.5589999999999999</v>
      </c>
      <c r="H593" s="65">
        <v>10</v>
      </c>
      <c r="I593" s="107">
        <v>114400</v>
      </c>
      <c r="J593" s="67">
        <v>45565</v>
      </c>
      <c r="K593" s="69"/>
      <c r="L593" s="67"/>
      <c r="M593" s="67"/>
      <c r="N593" s="71"/>
      <c r="O593" s="70"/>
      <c r="P593" s="81"/>
    </row>
    <row r="594" spans="1:16" ht="30.6" customHeight="1" x14ac:dyDescent="0.25">
      <c r="A594" s="60">
        <v>6</v>
      </c>
      <c r="B594" s="62" t="s">
        <v>1269</v>
      </c>
      <c r="C594" s="62" t="s">
        <v>1270</v>
      </c>
      <c r="D594" s="62" t="s">
        <v>317</v>
      </c>
      <c r="E594" s="79" t="s">
        <v>1276</v>
      </c>
      <c r="F594" s="79" t="s">
        <v>1277</v>
      </c>
      <c r="G594" s="80">
        <v>2.4969999999999999</v>
      </c>
      <c r="H594" s="65">
        <v>8</v>
      </c>
      <c r="I594" s="107">
        <v>214400</v>
      </c>
      <c r="J594" s="67">
        <v>45565</v>
      </c>
      <c r="K594" s="69"/>
      <c r="L594" s="67"/>
      <c r="M594" s="67"/>
      <c r="N594" s="71"/>
      <c r="O594" s="70"/>
      <c r="P594" s="81"/>
    </row>
    <row r="595" spans="1:16" ht="27" customHeight="1" x14ac:dyDescent="0.25">
      <c r="A595" s="60">
        <v>6</v>
      </c>
      <c r="B595" s="62" t="s">
        <v>1269</v>
      </c>
      <c r="C595" s="62" t="s">
        <v>1270</v>
      </c>
      <c r="D595" s="62" t="s">
        <v>317</v>
      </c>
      <c r="E595" s="79" t="s">
        <v>1278</v>
      </c>
      <c r="F595" s="79" t="s">
        <v>1115</v>
      </c>
      <c r="G595" s="80">
        <v>1.87</v>
      </c>
      <c r="H595" s="65">
        <v>9</v>
      </c>
      <c r="I595" s="107">
        <v>127700</v>
      </c>
      <c r="J595" s="67">
        <v>45565</v>
      </c>
      <c r="K595" s="69"/>
      <c r="L595" s="67"/>
      <c r="M595" s="67"/>
      <c r="N595" s="71"/>
      <c r="O595" s="70"/>
      <c r="P595" s="81"/>
    </row>
    <row r="596" spans="1:16" ht="27.6" customHeight="1" x14ac:dyDescent="0.25">
      <c r="A596" s="60">
        <v>6</v>
      </c>
      <c r="B596" s="62" t="s">
        <v>1269</v>
      </c>
      <c r="C596" s="62" t="s">
        <v>1270</v>
      </c>
      <c r="D596" s="62" t="s">
        <v>317</v>
      </c>
      <c r="E596" s="79" t="s">
        <v>1279</v>
      </c>
      <c r="F596" s="79" t="s">
        <v>723</v>
      </c>
      <c r="G596" s="80">
        <v>1.579</v>
      </c>
      <c r="H596" s="65">
        <v>9</v>
      </c>
      <c r="I596" s="107">
        <v>120800</v>
      </c>
      <c r="J596" s="67">
        <v>45565</v>
      </c>
      <c r="K596" s="69"/>
      <c r="L596" s="67"/>
      <c r="M596" s="67"/>
      <c r="N596" s="71"/>
      <c r="O596" s="70"/>
      <c r="P596" s="81"/>
    </row>
    <row r="597" spans="1:16" ht="27.6" customHeight="1" x14ac:dyDescent="0.25">
      <c r="A597" s="60">
        <v>6</v>
      </c>
      <c r="B597" s="62" t="s">
        <v>1269</v>
      </c>
      <c r="C597" s="62" t="s">
        <v>1270</v>
      </c>
      <c r="D597" s="62" t="s">
        <v>317</v>
      </c>
      <c r="E597" s="79" t="s">
        <v>1280</v>
      </c>
      <c r="F597" s="79" t="s">
        <v>1209</v>
      </c>
      <c r="G597" s="80">
        <v>1.1064000000000001</v>
      </c>
      <c r="H597" s="65">
        <v>8</v>
      </c>
      <c r="I597" s="107">
        <v>82300</v>
      </c>
      <c r="J597" s="67">
        <v>45565</v>
      </c>
      <c r="K597" s="69"/>
      <c r="L597" s="67"/>
      <c r="M597" s="67"/>
      <c r="N597" s="71"/>
      <c r="O597" s="70"/>
      <c r="P597" s="81"/>
    </row>
    <row r="598" spans="1:16" ht="25.5" customHeight="1" x14ac:dyDescent="0.25">
      <c r="A598" s="60">
        <v>6</v>
      </c>
      <c r="B598" s="62" t="s">
        <v>1269</v>
      </c>
      <c r="C598" s="62" t="s">
        <v>1270</v>
      </c>
      <c r="D598" s="62" t="s">
        <v>317</v>
      </c>
      <c r="E598" s="79" t="s">
        <v>1281</v>
      </c>
      <c r="F598" s="79" t="s">
        <v>1282</v>
      </c>
      <c r="G598" s="80">
        <v>0.61880000000000002</v>
      </c>
      <c r="H598" s="65">
        <v>9</v>
      </c>
      <c r="I598" s="107">
        <v>54300</v>
      </c>
      <c r="J598" s="67">
        <v>45565</v>
      </c>
      <c r="K598" s="69"/>
      <c r="L598" s="67"/>
      <c r="M598" s="67"/>
      <c r="N598" s="71"/>
      <c r="O598" s="70"/>
      <c r="P598" s="81"/>
    </row>
    <row r="599" spans="1:16" ht="27" customHeight="1" x14ac:dyDescent="0.25">
      <c r="A599" s="60">
        <v>6</v>
      </c>
      <c r="B599" s="62" t="s">
        <v>1269</v>
      </c>
      <c r="C599" s="62" t="s">
        <v>1270</v>
      </c>
      <c r="D599" s="62" t="s">
        <v>317</v>
      </c>
      <c r="E599" s="79" t="s">
        <v>1283</v>
      </c>
      <c r="F599" s="79" t="s">
        <v>1284</v>
      </c>
      <c r="G599" s="80">
        <v>0.7419</v>
      </c>
      <c r="H599" s="65">
        <v>8</v>
      </c>
      <c r="I599" s="107">
        <v>67500</v>
      </c>
      <c r="J599" s="67">
        <v>45565</v>
      </c>
      <c r="K599" s="69"/>
      <c r="L599" s="67"/>
      <c r="M599" s="67"/>
      <c r="N599" s="71"/>
      <c r="O599" s="70"/>
      <c r="P599" s="81"/>
    </row>
    <row r="600" spans="1:16" ht="27.6" customHeight="1" x14ac:dyDescent="0.25">
      <c r="A600" s="60">
        <v>6</v>
      </c>
      <c r="B600" s="62" t="s">
        <v>1269</v>
      </c>
      <c r="C600" s="62" t="s">
        <v>1270</v>
      </c>
      <c r="D600" s="62" t="s">
        <v>317</v>
      </c>
      <c r="E600" s="79" t="s">
        <v>1285</v>
      </c>
      <c r="F600" s="79" t="s">
        <v>1286</v>
      </c>
      <c r="G600" s="80">
        <v>0.42</v>
      </c>
      <c r="H600" s="65">
        <v>8</v>
      </c>
      <c r="I600" s="107">
        <v>24900</v>
      </c>
      <c r="J600" s="67">
        <v>45565</v>
      </c>
      <c r="K600" s="69"/>
      <c r="L600" s="67"/>
      <c r="M600" s="67"/>
      <c r="N600" s="71"/>
      <c r="O600" s="70"/>
      <c r="P600" s="81"/>
    </row>
    <row r="601" spans="1:16" ht="30" customHeight="1" x14ac:dyDescent="0.25">
      <c r="A601" s="60">
        <v>6</v>
      </c>
      <c r="B601" s="62" t="s">
        <v>1269</v>
      </c>
      <c r="C601" s="62" t="s">
        <v>1270</v>
      </c>
      <c r="D601" s="62" t="s">
        <v>317</v>
      </c>
      <c r="E601" s="79" t="s">
        <v>1287</v>
      </c>
      <c r="F601" s="79" t="s">
        <v>1288</v>
      </c>
      <c r="G601" s="80">
        <v>4.2069999999999999</v>
      </c>
      <c r="H601" s="65">
        <v>8</v>
      </c>
      <c r="I601" s="107">
        <v>325400</v>
      </c>
      <c r="J601" s="67">
        <v>45565</v>
      </c>
      <c r="K601" s="69">
        <f>SUM(I589:I601)</f>
        <v>1600200</v>
      </c>
      <c r="L601" s="67"/>
      <c r="M601" s="67"/>
      <c r="N601" s="71">
        <v>3637200</v>
      </c>
      <c r="O601" s="70">
        <v>0</v>
      </c>
      <c r="P601" s="81"/>
    </row>
    <row r="602" spans="1:16" x14ac:dyDescent="0.25">
      <c r="A602" s="179">
        <v>6</v>
      </c>
      <c r="B602" s="180" t="s">
        <v>23</v>
      </c>
      <c r="C602" s="181"/>
      <c r="D602" s="182"/>
      <c r="E602" s="165"/>
      <c r="F602" s="182"/>
      <c r="G602" s="165"/>
      <c r="H602" s="54"/>
      <c r="I602" s="57"/>
      <c r="J602" s="183"/>
      <c r="K602" s="57"/>
      <c r="L602" s="329">
        <f>SUM(K603:K621)</f>
        <v>4177568.23</v>
      </c>
      <c r="M602" s="49"/>
      <c r="N602" s="184"/>
      <c r="O602" s="185"/>
      <c r="P602" s="58"/>
    </row>
    <row r="603" spans="1:16" x14ac:dyDescent="0.25">
      <c r="A603" s="60">
        <v>6</v>
      </c>
      <c r="B603" s="62" t="s">
        <v>1289</v>
      </c>
      <c r="C603" s="63" t="s">
        <v>1290</v>
      </c>
      <c r="D603" s="62" t="s">
        <v>359</v>
      </c>
      <c r="E603" s="62" t="s">
        <v>1291</v>
      </c>
      <c r="F603" s="62" t="s">
        <v>1292</v>
      </c>
      <c r="G603" s="64">
        <v>0.04</v>
      </c>
      <c r="H603" s="65">
        <v>8</v>
      </c>
      <c r="I603" s="143">
        <v>234000</v>
      </c>
      <c r="J603" s="67">
        <v>45506</v>
      </c>
      <c r="K603" s="68"/>
      <c r="L603" s="69"/>
      <c r="M603" s="70"/>
      <c r="N603" s="71"/>
      <c r="O603" s="70"/>
      <c r="P603" s="72"/>
    </row>
    <row r="604" spans="1:16" x14ac:dyDescent="0.25">
      <c r="A604" s="60">
        <v>6</v>
      </c>
      <c r="B604" s="62" t="s">
        <v>1289</v>
      </c>
      <c r="C604" s="63" t="s">
        <v>1290</v>
      </c>
      <c r="D604" s="62" t="s">
        <v>359</v>
      </c>
      <c r="E604" s="62" t="s">
        <v>1293</v>
      </c>
      <c r="F604" s="62" t="s">
        <v>1294</v>
      </c>
      <c r="G604" s="64">
        <v>4.8</v>
      </c>
      <c r="H604" s="65">
        <v>8</v>
      </c>
      <c r="I604" s="143">
        <v>517000</v>
      </c>
      <c r="J604" s="67">
        <v>45506</v>
      </c>
      <c r="K604" s="68"/>
      <c r="L604" s="69"/>
      <c r="M604" s="70"/>
      <c r="N604" s="71"/>
      <c r="O604" s="70"/>
      <c r="P604" s="72"/>
    </row>
    <row r="605" spans="1:16" x14ac:dyDescent="0.25">
      <c r="A605" s="60">
        <v>6</v>
      </c>
      <c r="B605" s="62" t="s">
        <v>1289</v>
      </c>
      <c r="C605" s="63" t="s">
        <v>1290</v>
      </c>
      <c r="D605" s="62" t="s">
        <v>359</v>
      </c>
      <c r="E605" s="62" t="s">
        <v>1295</v>
      </c>
      <c r="F605" s="62" t="s">
        <v>750</v>
      </c>
      <c r="G605" s="64">
        <v>7.0000000000000007E-2</v>
      </c>
      <c r="H605" s="65">
        <v>9</v>
      </c>
      <c r="I605" s="143">
        <v>382000</v>
      </c>
      <c r="J605" s="67">
        <v>45506</v>
      </c>
      <c r="K605" s="68"/>
      <c r="L605" s="69"/>
      <c r="M605" s="70"/>
      <c r="N605" s="71"/>
      <c r="O605" s="70"/>
      <c r="P605" s="72"/>
    </row>
    <row r="606" spans="1:16" x14ac:dyDescent="0.25">
      <c r="A606" s="60">
        <v>6</v>
      </c>
      <c r="B606" s="62" t="s">
        <v>1289</v>
      </c>
      <c r="C606" s="63" t="s">
        <v>1290</v>
      </c>
      <c r="D606" s="62" t="s">
        <v>359</v>
      </c>
      <c r="E606" s="62" t="s">
        <v>1296</v>
      </c>
      <c r="F606" s="62" t="s">
        <v>1297</v>
      </c>
      <c r="G606" s="64">
        <v>3.9</v>
      </c>
      <c r="H606" s="65">
        <v>8</v>
      </c>
      <c r="I606" s="143">
        <v>387000</v>
      </c>
      <c r="J606" s="67">
        <v>45506</v>
      </c>
      <c r="K606" s="68">
        <f>SUM(I603:I606)</f>
        <v>1520000</v>
      </c>
      <c r="L606" s="69"/>
      <c r="M606" s="70"/>
      <c r="N606" s="71">
        <v>1520000</v>
      </c>
      <c r="O606" s="70">
        <v>760000</v>
      </c>
      <c r="P606" s="72"/>
    </row>
    <row r="607" spans="1:16" x14ac:dyDescent="0.25">
      <c r="A607" s="60">
        <v>6</v>
      </c>
      <c r="B607" s="62" t="s">
        <v>1289</v>
      </c>
      <c r="C607" s="63" t="s">
        <v>1298</v>
      </c>
      <c r="D607" s="62" t="s">
        <v>144</v>
      </c>
      <c r="E607" s="62" t="s">
        <v>1299</v>
      </c>
      <c r="F607" s="62" t="s">
        <v>1300</v>
      </c>
      <c r="G607" s="64">
        <v>0.33</v>
      </c>
      <c r="H607" s="65">
        <v>9</v>
      </c>
      <c r="I607" s="143">
        <v>258438</v>
      </c>
      <c r="J607" s="67">
        <v>45574</v>
      </c>
      <c r="K607" s="68"/>
      <c r="L607" s="69"/>
      <c r="M607" s="70"/>
      <c r="N607" s="71"/>
      <c r="O607" s="70"/>
      <c r="P607" s="72"/>
    </row>
    <row r="608" spans="1:16" x14ac:dyDescent="0.25">
      <c r="A608" s="60">
        <v>6</v>
      </c>
      <c r="B608" s="62" t="s">
        <v>1289</v>
      </c>
      <c r="C608" s="63" t="s">
        <v>1298</v>
      </c>
      <c r="D608" s="62" t="s">
        <v>144</v>
      </c>
      <c r="E608" s="62" t="s">
        <v>1301</v>
      </c>
      <c r="F608" s="62" t="s">
        <v>1302</v>
      </c>
      <c r="G608" s="64">
        <v>0.15</v>
      </c>
      <c r="H608" s="65">
        <v>8</v>
      </c>
      <c r="I608" s="143">
        <v>101547</v>
      </c>
      <c r="J608" s="67">
        <v>45574</v>
      </c>
      <c r="K608" s="68"/>
      <c r="L608" s="69"/>
      <c r="M608" s="70"/>
      <c r="N608" s="71"/>
      <c r="O608" s="70"/>
      <c r="P608" s="72"/>
    </row>
    <row r="609" spans="1:16" x14ac:dyDescent="0.25">
      <c r="A609" s="60">
        <v>6</v>
      </c>
      <c r="B609" s="62" t="s">
        <v>1289</v>
      </c>
      <c r="C609" s="63" t="s">
        <v>1298</v>
      </c>
      <c r="D609" s="62" t="s">
        <v>144</v>
      </c>
      <c r="E609" s="62" t="s">
        <v>1303</v>
      </c>
      <c r="F609" s="62" t="s">
        <v>1304</v>
      </c>
      <c r="G609" s="64">
        <v>0.12</v>
      </c>
      <c r="H609" s="65">
        <v>8</v>
      </c>
      <c r="I609" s="143">
        <v>94267</v>
      </c>
      <c r="J609" s="67">
        <v>45574</v>
      </c>
      <c r="K609" s="68"/>
      <c r="L609" s="69"/>
      <c r="M609" s="70"/>
      <c r="N609" s="71"/>
      <c r="O609" s="70"/>
      <c r="P609" s="72"/>
    </row>
    <row r="610" spans="1:16" x14ac:dyDescent="0.25">
      <c r="A610" s="60">
        <v>6</v>
      </c>
      <c r="B610" s="62" t="s">
        <v>1289</v>
      </c>
      <c r="C610" s="63" t="s">
        <v>1298</v>
      </c>
      <c r="D610" s="62" t="s">
        <v>144</v>
      </c>
      <c r="E610" s="62" t="s">
        <v>1305</v>
      </c>
      <c r="F610" s="62" t="s">
        <v>1306</v>
      </c>
      <c r="G610" s="64">
        <v>0.08</v>
      </c>
      <c r="H610" s="65">
        <v>8</v>
      </c>
      <c r="I610" s="143">
        <v>57148</v>
      </c>
      <c r="J610" s="67">
        <v>45574</v>
      </c>
      <c r="K610" s="68">
        <f>SUM(I607:I610)</f>
        <v>511400</v>
      </c>
      <c r="L610" s="69"/>
      <c r="M610" s="70"/>
      <c r="N610" s="71">
        <v>255700</v>
      </c>
      <c r="O610" s="70">
        <v>255700</v>
      </c>
      <c r="P610" s="72"/>
    </row>
    <row r="611" spans="1:16" x14ac:dyDescent="0.25">
      <c r="A611" s="60">
        <v>6</v>
      </c>
      <c r="B611" s="62" t="s">
        <v>1289</v>
      </c>
      <c r="C611" s="63" t="s">
        <v>1307</v>
      </c>
      <c r="D611" s="62" t="s">
        <v>144</v>
      </c>
      <c r="E611" s="62" t="s">
        <v>1308</v>
      </c>
      <c r="F611" s="62" t="s">
        <v>1218</v>
      </c>
      <c r="G611" s="64">
        <v>0.2</v>
      </c>
      <c r="H611" s="65">
        <v>9</v>
      </c>
      <c r="I611" s="143">
        <v>70000</v>
      </c>
      <c r="J611" s="67">
        <v>45580</v>
      </c>
      <c r="K611" s="68">
        <f>SUM(I611)</f>
        <v>70000</v>
      </c>
      <c r="L611" s="69"/>
      <c r="M611" s="70"/>
      <c r="N611" s="71">
        <v>70000</v>
      </c>
      <c r="O611" s="70">
        <v>0</v>
      </c>
      <c r="P611" s="72"/>
    </row>
    <row r="612" spans="1:16" x14ac:dyDescent="0.25">
      <c r="A612" s="60">
        <v>6</v>
      </c>
      <c r="B612" s="62" t="s">
        <v>1289</v>
      </c>
      <c r="C612" s="63" t="s">
        <v>1309</v>
      </c>
      <c r="D612" s="62" t="s">
        <v>359</v>
      </c>
      <c r="E612" s="62" t="s">
        <v>1310</v>
      </c>
      <c r="F612" s="62" t="s">
        <v>1311</v>
      </c>
      <c r="G612" s="64">
        <v>0.2</v>
      </c>
      <c r="H612" s="65">
        <v>10</v>
      </c>
      <c r="I612" s="143">
        <v>600000</v>
      </c>
      <c r="J612" s="67">
        <v>45580</v>
      </c>
      <c r="K612" s="68"/>
      <c r="L612" s="69"/>
      <c r="M612" s="70"/>
      <c r="N612" s="71"/>
      <c r="O612" s="70"/>
      <c r="P612" s="72"/>
    </row>
    <row r="613" spans="1:16" x14ac:dyDescent="0.25">
      <c r="A613" s="60">
        <v>6</v>
      </c>
      <c r="B613" s="62" t="s">
        <v>1289</v>
      </c>
      <c r="C613" s="63" t="s">
        <v>1309</v>
      </c>
      <c r="D613" s="62" t="s">
        <v>359</v>
      </c>
      <c r="E613" s="62" t="s">
        <v>1312</v>
      </c>
      <c r="F613" s="62" t="s">
        <v>1313</v>
      </c>
      <c r="G613" s="64">
        <v>0.2</v>
      </c>
      <c r="H613" s="65">
        <v>8</v>
      </c>
      <c r="I613" s="143">
        <v>86938.78</v>
      </c>
      <c r="J613" s="67">
        <v>45580</v>
      </c>
      <c r="K613" s="68"/>
      <c r="L613" s="69"/>
      <c r="M613" s="70"/>
      <c r="N613" s="71"/>
      <c r="O613" s="70"/>
      <c r="P613" s="72"/>
    </row>
    <row r="614" spans="1:16" x14ac:dyDescent="0.25">
      <c r="A614" s="60">
        <v>6</v>
      </c>
      <c r="B614" s="62" t="s">
        <v>1289</v>
      </c>
      <c r="C614" s="63" t="s">
        <v>1309</v>
      </c>
      <c r="D614" s="62" t="s">
        <v>359</v>
      </c>
      <c r="E614" s="62" t="s">
        <v>1314</v>
      </c>
      <c r="F614" s="62" t="s">
        <v>1315</v>
      </c>
      <c r="G614" s="64">
        <v>0.2</v>
      </c>
      <c r="H614" s="65">
        <v>8</v>
      </c>
      <c r="I614" s="143">
        <v>75668.45</v>
      </c>
      <c r="J614" s="67">
        <v>45580</v>
      </c>
      <c r="K614" s="68">
        <f>SUM(I612:I614)</f>
        <v>762607.23</v>
      </c>
      <c r="L614" s="69"/>
      <c r="M614" s="70"/>
      <c r="N614" s="71">
        <v>830000</v>
      </c>
      <c r="O614" s="70">
        <v>0</v>
      </c>
      <c r="P614" s="72"/>
    </row>
    <row r="615" spans="1:16" ht="30" x14ac:dyDescent="0.25">
      <c r="A615" s="60">
        <v>6</v>
      </c>
      <c r="B615" s="62" t="s">
        <v>1289</v>
      </c>
      <c r="C615" s="63" t="s">
        <v>1316</v>
      </c>
      <c r="D615" s="62" t="s">
        <v>953</v>
      </c>
      <c r="E615" s="62" t="s">
        <v>1317</v>
      </c>
      <c r="F615" s="62" t="s">
        <v>1318</v>
      </c>
      <c r="G615" s="64">
        <v>0.32</v>
      </c>
      <c r="H615" s="342">
        <v>8</v>
      </c>
      <c r="I615" s="143">
        <v>166796</v>
      </c>
      <c r="J615" s="67">
        <v>45576</v>
      </c>
      <c r="K615" s="68"/>
      <c r="L615" s="69"/>
      <c r="M615" s="70"/>
      <c r="N615" s="71"/>
      <c r="O615" s="70"/>
      <c r="P615" s="72"/>
    </row>
    <row r="616" spans="1:16" ht="30" x14ac:dyDescent="0.25">
      <c r="A616" s="60">
        <v>6</v>
      </c>
      <c r="B616" s="62" t="s">
        <v>1289</v>
      </c>
      <c r="C616" s="63" t="s">
        <v>1316</v>
      </c>
      <c r="D616" s="62" t="s">
        <v>953</v>
      </c>
      <c r="E616" s="62" t="s">
        <v>1319</v>
      </c>
      <c r="F616" s="62" t="s">
        <v>1320</v>
      </c>
      <c r="G616" s="64">
        <v>0.09</v>
      </c>
      <c r="H616" s="342">
        <v>10</v>
      </c>
      <c r="I616" s="143">
        <v>166680</v>
      </c>
      <c r="J616" s="67">
        <v>45576</v>
      </c>
      <c r="K616" s="68">
        <f>SUM(I615:I616)</f>
        <v>333476</v>
      </c>
      <c r="L616" s="69"/>
      <c r="M616" s="70"/>
      <c r="N616" s="71">
        <v>333476</v>
      </c>
      <c r="O616" s="70">
        <v>166738</v>
      </c>
      <c r="P616" s="72"/>
    </row>
    <row r="617" spans="1:16" x14ac:dyDescent="0.25">
      <c r="A617" s="60">
        <v>6</v>
      </c>
      <c r="B617" s="62" t="s">
        <v>1289</v>
      </c>
      <c r="C617" s="63" t="s">
        <v>1321</v>
      </c>
      <c r="D617" s="62" t="s">
        <v>144</v>
      </c>
      <c r="E617" s="62" t="s">
        <v>1322</v>
      </c>
      <c r="F617" s="62" t="s">
        <v>1323</v>
      </c>
      <c r="G617" s="64">
        <v>0.21</v>
      </c>
      <c r="H617" s="65">
        <v>9</v>
      </c>
      <c r="I617" s="143">
        <v>232060</v>
      </c>
      <c r="J617" s="67">
        <v>45579</v>
      </c>
      <c r="K617" s="69">
        <f>SUM(I617)</f>
        <v>232060</v>
      </c>
      <c r="L617" s="69"/>
      <c r="M617" s="70"/>
      <c r="N617" s="71">
        <v>232060</v>
      </c>
      <c r="O617" s="70">
        <v>116030</v>
      </c>
      <c r="P617" s="72"/>
    </row>
    <row r="618" spans="1:16" ht="30" x14ac:dyDescent="0.25">
      <c r="A618" s="60">
        <v>6</v>
      </c>
      <c r="B618" s="62" t="s">
        <v>1289</v>
      </c>
      <c r="C618" s="63" t="s">
        <v>1324</v>
      </c>
      <c r="D618" s="62" t="s">
        <v>317</v>
      </c>
      <c r="E618" s="62" t="s">
        <v>1325</v>
      </c>
      <c r="F618" s="62" t="s">
        <v>1326</v>
      </c>
      <c r="G618" s="64">
        <v>0.5</v>
      </c>
      <c r="H618" s="65">
        <v>8</v>
      </c>
      <c r="I618" s="143">
        <v>99000</v>
      </c>
      <c r="J618" s="67">
        <v>45580</v>
      </c>
      <c r="K618" s="68"/>
      <c r="L618" s="69"/>
      <c r="M618" s="70"/>
      <c r="N618" s="71"/>
      <c r="O618" s="70"/>
      <c r="P618" s="72"/>
    </row>
    <row r="619" spans="1:16" ht="30" x14ac:dyDescent="0.25">
      <c r="A619" s="60">
        <v>6</v>
      </c>
      <c r="B619" s="62" t="s">
        <v>1289</v>
      </c>
      <c r="C619" s="63" t="s">
        <v>1324</v>
      </c>
      <c r="D619" s="62" t="s">
        <v>317</v>
      </c>
      <c r="E619" s="62" t="s">
        <v>1327</v>
      </c>
      <c r="F619" s="62" t="s">
        <v>730</v>
      </c>
      <c r="G619" s="64">
        <v>0.04</v>
      </c>
      <c r="H619" s="65">
        <v>9</v>
      </c>
      <c r="I619" s="143">
        <v>13000</v>
      </c>
      <c r="J619" s="67">
        <v>45580</v>
      </c>
      <c r="K619" s="68"/>
      <c r="L619" s="69"/>
      <c r="M619" s="70"/>
      <c r="N619" s="71"/>
      <c r="O619" s="70"/>
      <c r="P619" s="72"/>
    </row>
    <row r="620" spans="1:16" ht="30" x14ac:dyDescent="0.25">
      <c r="A620" s="60">
        <v>6</v>
      </c>
      <c r="B620" s="62" t="s">
        <v>1289</v>
      </c>
      <c r="C620" s="63" t="s">
        <v>1324</v>
      </c>
      <c r="D620" s="62" t="s">
        <v>317</v>
      </c>
      <c r="E620" s="62" t="s">
        <v>1328</v>
      </c>
      <c r="F620" s="62" t="s">
        <v>1329</v>
      </c>
      <c r="G620" s="64">
        <v>0.04</v>
      </c>
      <c r="H620" s="65">
        <v>9</v>
      </c>
      <c r="I620" s="143">
        <v>13000</v>
      </c>
      <c r="J620" s="67">
        <v>45580</v>
      </c>
      <c r="K620" s="68">
        <f>SUM(I618:I620)</f>
        <v>125000</v>
      </c>
      <c r="L620" s="69"/>
      <c r="M620" s="70"/>
      <c r="N620" s="71">
        <v>295000</v>
      </c>
      <c r="O620" s="70">
        <v>0</v>
      </c>
      <c r="P620" s="72"/>
    </row>
    <row r="621" spans="1:16" ht="30" x14ac:dyDescent="0.25">
      <c r="A621" s="60">
        <v>6</v>
      </c>
      <c r="B621" s="62" t="s">
        <v>1289</v>
      </c>
      <c r="C621" s="63" t="s">
        <v>1330</v>
      </c>
      <c r="D621" s="62" t="s">
        <v>317</v>
      </c>
      <c r="E621" s="62" t="s">
        <v>1331</v>
      </c>
      <c r="F621" s="62" t="s">
        <v>1332</v>
      </c>
      <c r="G621" s="64">
        <v>0.309</v>
      </c>
      <c r="H621" s="65">
        <v>9</v>
      </c>
      <c r="I621" s="143">
        <v>623025</v>
      </c>
      <c r="J621" s="67">
        <v>45572</v>
      </c>
      <c r="K621" s="68">
        <f>SUM(I621)</f>
        <v>623025</v>
      </c>
      <c r="L621" s="69"/>
      <c r="M621" s="70"/>
      <c r="N621" s="71">
        <v>623025</v>
      </c>
      <c r="O621" s="70">
        <v>155756</v>
      </c>
      <c r="P621" s="72"/>
    </row>
    <row r="622" spans="1:16" x14ac:dyDescent="0.25">
      <c r="A622" s="51">
        <v>6</v>
      </c>
      <c r="B622" s="42" t="s">
        <v>27</v>
      </c>
      <c r="C622" s="52"/>
      <c r="D622" s="52"/>
      <c r="E622" s="52"/>
      <c r="F622" s="52"/>
      <c r="G622" s="53"/>
      <c r="H622" s="54"/>
      <c r="I622" s="55"/>
      <c r="J622" s="56"/>
      <c r="K622" s="57"/>
      <c r="L622" s="329">
        <f>SUM(I623:I627)</f>
        <v>196803</v>
      </c>
      <c r="M622" s="343"/>
      <c r="N622" s="48"/>
      <c r="O622" s="49"/>
      <c r="P622" s="192"/>
    </row>
    <row r="623" spans="1:16" x14ac:dyDescent="0.25">
      <c r="A623" s="60">
        <v>6</v>
      </c>
      <c r="B623" s="62" t="s">
        <v>1333</v>
      </c>
      <c r="C623" s="62" t="s">
        <v>1334</v>
      </c>
      <c r="D623" s="86" t="s">
        <v>359</v>
      </c>
      <c r="E623" s="79" t="s">
        <v>1335</v>
      </c>
      <c r="F623" s="79" t="s">
        <v>361</v>
      </c>
      <c r="G623" s="80">
        <v>0.82399999999999995</v>
      </c>
      <c r="H623" s="65">
        <v>8</v>
      </c>
      <c r="I623" s="107">
        <v>40017.199999999997</v>
      </c>
      <c r="J623" s="67">
        <v>45569</v>
      </c>
      <c r="K623" s="69"/>
      <c r="L623" s="67"/>
      <c r="M623" s="67"/>
      <c r="N623" s="71">
        <v>247203</v>
      </c>
      <c r="O623" s="70">
        <v>0</v>
      </c>
      <c r="P623" s="81"/>
    </row>
    <row r="624" spans="1:16" x14ac:dyDescent="0.25">
      <c r="A624" s="60">
        <v>6</v>
      </c>
      <c r="B624" s="62" t="s">
        <v>1333</v>
      </c>
      <c r="C624" s="62" t="s">
        <v>1334</v>
      </c>
      <c r="D624" s="86" t="s">
        <v>359</v>
      </c>
      <c r="E624" s="79" t="s">
        <v>1336</v>
      </c>
      <c r="F624" s="79" t="s">
        <v>1337</v>
      </c>
      <c r="G624" s="80">
        <v>1.909</v>
      </c>
      <c r="H624" s="65">
        <v>9</v>
      </c>
      <c r="I624" s="107">
        <v>123009</v>
      </c>
      <c r="J624" s="67">
        <v>45569</v>
      </c>
      <c r="K624" s="69"/>
      <c r="L624" s="67"/>
      <c r="M624" s="67"/>
      <c r="N624" s="71"/>
      <c r="O624" s="70"/>
      <c r="P624" s="81"/>
    </row>
    <row r="625" spans="1:16" x14ac:dyDescent="0.25">
      <c r="A625" s="60">
        <v>6</v>
      </c>
      <c r="B625" s="62" t="s">
        <v>1333</v>
      </c>
      <c r="C625" s="62" t="s">
        <v>1334</v>
      </c>
      <c r="D625" s="86" t="s">
        <v>359</v>
      </c>
      <c r="E625" s="79" t="s">
        <v>1338</v>
      </c>
      <c r="F625" s="79" t="s">
        <v>1339</v>
      </c>
      <c r="G625" s="80">
        <v>5.3999999999999999E-2</v>
      </c>
      <c r="H625" s="65">
        <v>10</v>
      </c>
      <c r="I625" s="107">
        <v>3544</v>
      </c>
      <c r="J625" s="67">
        <v>45569</v>
      </c>
      <c r="K625" s="69"/>
      <c r="L625" s="67"/>
      <c r="M625" s="67"/>
      <c r="N625" s="71"/>
      <c r="O625" s="70"/>
      <c r="P625" s="81"/>
    </row>
    <row r="626" spans="1:16" x14ac:dyDescent="0.25">
      <c r="A626" s="60">
        <v>6</v>
      </c>
      <c r="B626" s="62" t="s">
        <v>1333</v>
      </c>
      <c r="C626" s="62" t="s">
        <v>1334</v>
      </c>
      <c r="D626" s="86" t="s">
        <v>359</v>
      </c>
      <c r="E626" s="79" t="s">
        <v>1340</v>
      </c>
      <c r="F626" s="79" t="s">
        <v>382</v>
      </c>
      <c r="G626" s="80">
        <v>0.373</v>
      </c>
      <c r="H626" s="65">
        <v>8</v>
      </c>
      <c r="I626" s="107">
        <v>24232.799999999999</v>
      </c>
      <c r="J626" s="67">
        <v>45569</v>
      </c>
      <c r="K626" s="69"/>
      <c r="L626" s="67"/>
      <c r="M626" s="67"/>
      <c r="N626" s="71"/>
      <c r="O626" s="70"/>
      <c r="P626" s="81"/>
    </row>
    <row r="627" spans="1:16" x14ac:dyDescent="0.25">
      <c r="A627" s="60">
        <v>6</v>
      </c>
      <c r="B627" s="62" t="s">
        <v>1333</v>
      </c>
      <c r="C627" s="62" t="s">
        <v>1334</v>
      </c>
      <c r="D627" s="86" t="s">
        <v>359</v>
      </c>
      <c r="E627" s="79" t="s">
        <v>1341</v>
      </c>
      <c r="F627" s="79" t="s">
        <v>185</v>
      </c>
      <c r="G627" s="80">
        <v>3.92</v>
      </c>
      <c r="H627" s="65">
        <v>8</v>
      </c>
      <c r="I627" s="107">
        <v>6000</v>
      </c>
      <c r="J627" s="67">
        <v>45569</v>
      </c>
      <c r="K627" s="69">
        <f>SUM(I623:I627)</f>
        <v>196803</v>
      </c>
      <c r="L627" s="67"/>
      <c r="M627" s="67"/>
      <c r="N627" s="71"/>
      <c r="O627" s="70"/>
      <c r="P627" s="81"/>
    </row>
    <row r="628" spans="1:16" x14ac:dyDescent="0.25">
      <c r="A628" s="51">
        <v>6</v>
      </c>
      <c r="B628" s="42" t="s">
        <v>47</v>
      </c>
      <c r="C628" s="52"/>
      <c r="D628" s="52"/>
      <c r="E628" s="52"/>
      <c r="F628" s="52"/>
      <c r="G628" s="53"/>
      <c r="H628" s="54"/>
      <c r="I628" s="55"/>
      <c r="J628" s="56"/>
      <c r="K628" s="57"/>
      <c r="L628" s="329">
        <f>SUM(I629:I638)</f>
        <v>749806.56</v>
      </c>
      <c r="M628" s="343"/>
      <c r="N628" s="48"/>
      <c r="O628" s="49"/>
      <c r="P628" s="192"/>
    </row>
    <row r="629" spans="1:16" x14ac:dyDescent="0.25">
      <c r="A629" s="60">
        <v>6</v>
      </c>
      <c r="B629" s="62" t="s">
        <v>1342</v>
      </c>
      <c r="C629" s="62" t="s">
        <v>1343</v>
      </c>
      <c r="D629" s="62" t="s">
        <v>359</v>
      </c>
      <c r="E629" s="79" t="s">
        <v>1344</v>
      </c>
      <c r="F629" s="79" t="s">
        <v>150</v>
      </c>
      <c r="G629" s="80">
        <v>2.3929999999999998</v>
      </c>
      <c r="H629" s="65">
        <v>10</v>
      </c>
      <c r="I629" s="107">
        <v>277940</v>
      </c>
      <c r="J629" s="67">
        <v>45580</v>
      </c>
      <c r="K629" s="69"/>
      <c r="L629" s="332"/>
      <c r="M629" s="332"/>
      <c r="N629" s="71"/>
      <c r="O629" s="70"/>
      <c r="P629" s="81"/>
    </row>
    <row r="630" spans="1:16" x14ac:dyDescent="0.25">
      <c r="A630" s="60">
        <v>6</v>
      </c>
      <c r="B630" s="62" t="s">
        <v>1342</v>
      </c>
      <c r="C630" s="62" t="s">
        <v>1343</v>
      </c>
      <c r="D630" s="62" t="s">
        <v>359</v>
      </c>
      <c r="E630" s="79" t="s">
        <v>1345</v>
      </c>
      <c r="F630" s="79" t="s">
        <v>1136</v>
      </c>
      <c r="G630" s="80">
        <v>0.01</v>
      </c>
      <c r="H630" s="65">
        <v>8</v>
      </c>
      <c r="I630" s="107">
        <v>18157.93</v>
      </c>
      <c r="J630" s="67">
        <v>45580</v>
      </c>
      <c r="K630" s="69"/>
      <c r="L630" s="332"/>
      <c r="M630" s="332"/>
      <c r="N630" s="71"/>
      <c r="O630" s="70"/>
      <c r="P630" s="81"/>
    </row>
    <row r="631" spans="1:16" x14ac:dyDescent="0.25">
      <c r="A631" s="60">
        <v>6</v>
      </c>
      <c r="B631" s="62" t="s">
        <v>1342</v>
      </c>
      <c r="C631" s="62" t="s">
        <v>1343</v>
      </c>
      <c r="D631" s="62" t="s">
        <v>359</v>
      </c>
      <c r="E631" s="79" t="s">
        <v>1346</v>
      </c>
      <c r="F631" s="79" t="s">
        <v>1136</v>
      </c>
      <c r="G631" s="80">
        <v>7.0000000000000007E-2</v>
      </c>
      <c r="H631" s="65">
        <v>10</v>
      </c>
      <c r="I631" s="107">
        <v>125186.6</v>
      </c>
      <c r="J631" s="67">
        <v>45580</v>
      </c>
      <c r="K631" s="69"/>
      <c r="L631" s="332"/>
      <c r="M631" s="332"/>
      <c r="N631" s="71"/>
      <c r="O631" s="70"/>
      <c r="P631" s="81"/>
    </row>
    <row r="632" spans="1:16" x14ac:dyDescent="0.25">
      <c r="A632" s="60">
        <v>6</v>
      </c>
      <c r="B632" s="62" t="s">
        <v>1342</v>
      </c>
      <c r="C632" s="62" t="s">
        <v>1343</v>
      </c>
      <c r="D632" s="62" t="s">
        <v>359</v>
      </c>
      <c r="E632" s="79" t="s">
        <v>1347</v>
      </c>
      <c r="F632" s="79" t="s">
        <v>1136</v>
      </c>
      <c r="G632" s="80">
        <v>7.0000000000000007E-2</v>
      </c>
      <c r="H632" s="65">
        <v>10</v>
      </c>
      <c r="I632" s="107">
        <v>125186.6</v>
      </c>
      <c r="J632" s="67">
        <v>45580</v>
      </c>
      <c r="K632" s="69"/>
      <c r="L632" s="332"/>
      <c r="M632" s="332"/>
      <c r="N632" s="71"/>
      <c r="O632" s="70"/>
      <c r="P632" s="81"/>
    </row>
    <row r="633" spans="1:16" x14ac:dyDescent="0.25">
      <c r="A633" s="60">
        <v>6</v>
      </c>
      <c r="B633" s="62" t="s">
        <v>1342</v>
      </c>
      <c r="C633" s="62" t="s">
        <v>1343</v>
      </c>
      <c r="D633" s="62" t="s">
        <v>359</v>
      </c>
      <c r="E633" s="79" t="s">
        <v>1348</v>
      </c>
      <c r="F633" s="79" t="s">
        <v>303</v>
      </c>
      <c r="G633" s="80">
        <v>0.02</v>
      </c>
      <c r="H633" s="65">
        <v>9</v>
      </c>
      <c r="I633" s="107">
        <v>41455.18</v>
      </c>
      <c r="J633" s="67">
        <v>45580</v>
      </c>
      <c r="K633" s="69"/>
      <c r="L633" s="332"/>
      <c r="M633" s="332"/>
      <c r="N633" s="71"/>
      <c r="O633" s="70"/>
      <c r="P633" s="81"/>
    </row>
    <row r="634" spans="1:16" x14ac:dyDescent="0.25">
      <c r="A634" s="60">
        <v>6</v>
      </c>
      <c r="B634" s="62" t="s">
        <v>1342</v>
      </c>
      <c r="C634" s="62" t="s">
        <v>1343</v>
      </c>
      <c r="D634" s="62" t="s">
        <v>359</v>
      </c>
      <c r="E634" s="79" t="s">
        <v>1349</v>
      </c>
      <c r="F634" s="79" t="s">
        <v>1350</v>
      </c>
      <c r="G634" s="80">
        <v>0.03</v>
      </c>
      <c r="H634" s="65">
        <v>9</v>
      </c>
      <c r="I634" s="107">
        <v>53223.67</v>
      </c>
      <c r="J634" s="67">
        <v>45580</v>
      </c>
      <c r="K634" s="69"/>
      <c r="L634" s="332"/>
      <c r="M634" s="332"/>
      <c r="N634" s="71"/>
      <c r="O634" s="70"/>
      <c r="P634" s="81"/>
    </row>
    <row r="635" spans="1:16" ht="30" x14ac:dyDescent="0.25">
      <c r="A635" s="60">
        <v>6</v>
      </c>
      <c r="B635" s="62" t="s">
        <v>1342</v>
      </c>
      <c r="C635" s="62" t="s">
        <v>1343</v>
      </c>
      <c r="D635" s="62" t="s">
        <v>359</v>
      </c>
      <c r="E635" s="79" t="s">
        <v>1351</v>
      </c>
      <c r="F635" s="79" t="s">
        <v>1350</v>
      </c>
      <c r="G635" s="80">
        <v>0.02</v>
      </c>
      <c r="H635" s="65">
        <v>9</v>
      </c>
      <c r="I635" s="107">
        <v>27428.69</v>
      </c>
      <c r="J635" s="67">
        <v>45580</v>
      </c>
      <c r="K635" s="69"/>
      <c r="L635" s="332"/>
      <c r="M635" s="332"/>
      <c r="N635" s="71"/>
      <c r="O635" s="70"/>
      <c r="P635" s="81"/>
    </row>
    <row r="636" spans="1:16" x14ac:dyDescent="0.25">
      <c r="A636" s="60">
        <v>6</v>
      </c>
      <c r="B636" s="62" t="s">
        <v>1342</v>
      </c>
      <c r="C636" s="62" t="s">
        <v>1343</v>
      </c>
      <c r="D636" s="62" t="s">
        <v>359</v>
      </c>
      <c r="E636" s="79" t="s">
        <v>1352</v>
      </c>
      <c r="F636" s="79" t="s">
        <v>447</v>
      </c>
      <c r="G636" s="80">
        <v>7.0000000000000001E-3</v>
      </c>
      <c r="H636" s="65">
        <v>8</v>
      </c>
      <c r="I636" s="107">
        <v>12777.89</v>
      </c>
      <c r="J636" s="67">
        <v>45580</v>
      </c>
      <c r="K636" s="69"/>
      <c r="L636" s="332"/>
      <c r="M636" s="332"/>
      <c r="N636" s="71"/>
      <c r="O636" s="70"/>
      <c r="P636" s="81"/>
    </row>
    <row r="637" spans="1:16" x14ac:dyDescent="0.25">
      <c r="A637" s="60">
        <v>6</v>
      </c>
      <c r="B637" s="62" t="s">
        <v>1342</v>
      </c>
      <c r="C637" s="62" t="s">
        <v>1343</v>
      </c>
      <c r="D637" s="62" t="s">
        <v>359</v>
      </c>
      <c r="E637" s="79" t="s">
        <v>1353</v>
      </c>
      <c r="F637" s="79" t="s">
        <v>654</v>
      </c>
      <c r="G637" s="80">
        <v>1.05</v>
      </c>
      <c r="H637" s="65">
        <v>10</v>
      </c>
      <c r="I637" s="107">
        <v>61250</v>
      </c>
      <c r="J637" s="67">
        <v>45580</v>
      </c>
      <c r="K637" s="69"/>
      <c r="L637" s="332"/>
      <c r="M637" s="332"/>
      <c r="N637" s="71"/>
      <c r="O637" s="70"/>
      <c r="P637" s="81"/>
    </row>
    <row r="638" spans="1:16" x14ac:dyDescent="0.25">
      <c r="A638" s="60">
        <v>6</v>
      </c>
      <c r="B638" s="62" t="s">
        <v>1342</v>
      </c>
      <c r="C638" s="62" t="s">
        <v>1343</v>
      </c>
      <c r="D638" s="62" t="s">
        <v>359</v>
      </c>
      <c r="E638" s="79" t="s">
        <v>1354</v>
      </c>
      <c r="F638" s="79" t="s">
        <v>723</v>
      </c>
      <c r="G638" s="80">
        <v>7.0000000000000007E-2</v>
      </c>
      <c r="H638" s="65">
        <v>10</v>
      </c>
      <c r="I638" s="107">
        <v>7200</v>
      </c>
      <c r="J638" s="67">
        <v>45580</v>
      </c>
      <c r="K638" s="69">
        <f>SUM(I629:I638)</f>
        <v>749806.56</v>
      </c>
      <c r="L638" s="332"/>
      <c r="M638" s="332"/>
      <c r="N638" s="71">
        <v>1123108.3500000001</v>
      </c>
      <c r="O638" s="70">
        <v>0</v>
      </c>
      <c r="P638" s="81"/>
    </row>
    <row r="639" spans="1:16" x14ac:dyDescent="0.25">
      <c r="A639" s="51">
        <v>6</v>
      </c>
      <c r="B639" s="42" t="s">
        <v>49</v>
      </c>
      <c r="C639" s="52"/>
      <c r="D639" s="52"/>
      <c r="E639" s="52"/>
      <c r="F639" s="52"/>
      <c r="G639" s="53"/>
      <c r="H639" s="54"/>
      <c r="I639" s="55"/>
      <c r="J639" s="56"/>
      <c r="K639" s="57"/>
      <c r="L639" s="329">
        <f>SUM(I640:I654)</f>
        <v>4699985.75</v>
      </c>
      <c r="M639" s="343"/>
      <c r="N639" s="48"/>
      <c r="O639" s="49"/>
      <c r="P639" s="192"/>
    </row>
    <row r="640" spans="1:16" ht="45" x14ac:dyDescent="0.25">
      <c r="A640" s="60">
        <v>6</v>
      </c>
      <c r="B640" s="62" t="s">
        <v>1355</v>
      </c>
      <c r="C640" s="62" t="s">
        <v>1356</v>
      </c>
      <c r="D640" s="62" t="s">
        <v>953</v>
      </c>
      <c r="E640" s="79" t="s">
        <v>1357</v>
      </c>
      <c r="F640" s="79" t="s">
        <v>1011</v>
      </c>
      <c r="G640" s="80">
        <v>0.2</v>
      </c>
      <c r="H640" s="65">
        <v>0</v>
      </c>
      <c r="I640" s="152">
        <v>413534</v>
      </c>
      <c r="J640" s="67">
        <v>45579</v>
      </c>
      <c r="K640" s="69">
        <f>SUM(I640)</f>
        <v>413534</v>
      </c>
      <c r="L640" s="332"/>
      <c r="M640" s="332"/>
      <c r="N640" s="71">
        <v>413534</v>
      </c>
      <c r="O640" s="70">
        <v>121775</v>
      </c>
      <c r="P640" s="193" t="s">
        <v>1358</v>
      </c>
    </row>
    <row r="641" spans="1:16" x14ac:dyDescent="0.25">
      <c r="A641" s="60">
        <v>6</v>
      </c>
      <c r="B641" s="62" t="s">
        <v>1355</v>
      </c>
      <c r="C641" s="62" t="s">
        <v>1359</v>
      </c>
      <c r="D641" s="62" t="s">
        <v>359</v>
      </c>
      <c r="E641" s="79" t="s">
        <v>1360</v>
      </c>
      <c r="F641" s="79" t="s">
        <v>1361</v>
      </c>
      <c r="G641" s="80">
        <v>1.3</v>
      </c>
      <c r="H641" s="65">
        <v>0</v>
      </c>
      <c r="I641" s="107">
        <v>1900000</v>
      </c>
      <c r="J641" s="67">
        <v>45579</v>
      </c>
      <c r="K641" s="69"/>
      <c r="L641" s="332"/>
      <c r="M641" s="332"/>
      <c r="N641" s="71"/>
      <c r="O641" s="70"/>
      <c r="P641" s="154" t="s">
        <v>1362</v>
      </c>
    </row>
    <row r="642" spans="1:16" x14ac:dyDescent="0.25">
      <c r="A642" s="60">
        <v>6</v>
      </c>
      <c r="B642" s="62" t="s">
        <v>1355</v>
      </c>
      <c r="C642" s="62" t="s">
        <v>1359</v>
      </c>
      <c r="D642" s="62" t="s">
        <v>359</v>
      </c>
      <c r="E642" s="79" t="s">
        <v>1363</v>
      </c>
      <c r="F642" s="79" t="s">
        <v>1364</v>
      </c>
      <c r="G642" s="80">
        <v>1.5</v>
      </c>
      <c r="H642" s="65">
        <v>9</v>
      </c>
      <c r="I642" s="107">
        <v>223500</v>
      </c>
      <c r="J642" s="67">
        <v>45579</v>
      </c>
      <c r="K642" s="69">
        <f>SUM(I641:I642)</f>
        <v>2123500</v>
      </c>
      <c r="L642" s="332"/>
      <c r="M642" s="332"/>
      <c r="N642" s="71">
        <v>520605</v>
      </c>
      <c r="O642" s="70">
        <v>2314500</v>
      </c>
      <c r="P642" s="81"/>
    </row>
    <row r="643" spans="1:16" ht="30" x14ac:dyDescent="0.25">
      <c r="A643" s="60">
        <v>6</v>
      </c>
      <c r="B643" s="62" t="s">
        <v>1355</v>
      </c>
      <c r="C643" s="62" t="s">
        <v>1365</v>
      </c>
      <c r="D643" s="62" t="s">
        <v>144</v>
      </c>
      <c r="E643" s="79" t="s">
        <v>1366</v>
      </c>
      <c r="F643" s="79" t="s">
        <v>148</v>
      </c>
      <c r="G643" s="80">
        <v>8.32</v>
      </c>
      <c r="H643" s="65">
        <v>9</v>
      </c>
      <c r="I643" s="107">
        <v>668594.25</v>
      </c>
      <c r="J643" s="67">
        <v>45568</v>
      </c>
      <c r="K643" s="69"/>
      <c r="L643" s="332"/>
      <c r="M643" s="332"/>
      <c r="N643" s="71"/>
      <c r="O643" s="70"/>
      <c r="P643" s="81"/>
    </row>
    <row r="644" spans="1:16" x14ac:dyDescent="0.25">
      <c r="A644" s="60">
        <v>6</v>
      </c>
      <c r="B644" s="62" t="s">
        <v>1355</v>
      </c>
      <c r="C644" s="62" t="s">
        <v>1365</v>
      </c>
      <c r="D644" s="62" t="s">
        <v>144</v>
      </c>
      <c r="E644" s="79" t="s">
        <v>1367</v>
      </c>
      <c r="F644" s="79" t="s">
        <v>650</v>
      </c>
      <c r="G644" s="80">
        <v>4.51</v>
      </c>
      <c r="H644" s="65">
        <v>8</v>
      </c>
      <c r="I644" s="107">
        <v>368634</v>
      </c>
      <c r="J644" s="67">
        <v>45568</v>
      </c>
      <c r="K644" s="69"/>
      <c r="L644" s="332"/>
      <c r="M644" s="332"/>
      <c r="N644" s="71"/>
      <c r="O644" s="70"/>
      <c r="P644" s="81"/>
    </row>
    <row r="645" spans="1:16" x14ac:dyDescent="0.25">
      <c r="A645" s="60">
        <v>6</v>
      </c>
      <c r="B645" s="62" t="s">
        <v>1355</v>
      </c>
      <c r="C645" s="62" t="s">
        <v>1365</v>
      </c>
      <c r="D645" s="62" t="s">
        <v>144</v>
      </c>
      <c r="E645" s="79" t="s">
        <v>1368</v>
      </c>
      <c r="F645" s="79" t="s">
        <v>1369</v>
      </c>
      <c r="G645" s="80">
        <v>4.68</v>
      </c>
      <c r="H645" s="65">
        <v>10</v>
      </c>
      <c r="I645" s="107">
        <v>351024</v>
      </c>
      <c r="J645" s="67">
        <v>45568</v>
      </c>
      <c r="K645" s="69"/>
      <c r="L645" s="332"/>
      <c r="M645" s="332"/>
      <c r="N645" s="71"/>
      <c r="O645" s="70"/>
      <c r="P645" s="81"/>
    </row>
    <row r="646" spans="1:16" x14ac:dyDescent="0.25">
      <c r="A646" s="60">
        <v>6</v>
      </c>
      <c r="B646" s="62" t="s">
        <v>1355</v>
      </c>
      <c r="C646" s="62" t="s">
        <v>1365</v>
      </c>
      <c r="D646" s="62" t="s">
        <v>144</v>
      </c>
      <c r="E646" s="79" t="s">
        <v>1370</v>
      </c>
      <c r="F646" s="79" t="s">
        <v>723</v>
      </c>
      <c r="G646" s="80">
        <v>0.64</v>
      </c>
      <c r="H646" s="65">
        <v>9</v>
      </c>
      <c r="I646" s="107">
        <v>23400</v>
      </c>
      <c r="J646" s="67">
        <v>45568</v>
      </c>
      <c r="K646" s="69"/>
      <c r="L646" s="332"/>
      <c r="M646" s="332"/>
      <c r="N646" s="71"/>
      <c r="O646" s="70"/>
      <c r="P646" s="81"/>
    </row>
    <row r="647" spans="1:16" x14ac:dyDescent="0.25">
      <c r="A647" s="60">
        <v>6</v>
      </c>
      <c r="B647" s="62" t="s">
        <v>1355</v>
      </c>
      <c r="C647" s="62" t="s">
        <v>1365</v>
      </c>
      <c r="D647" s="62" t="s">
        <v>144</v>
      </c>
      <c r="E647" s="79" t="s">
        <v>1371</v>
      </c>
      <c r="F647" s="79" t="s">
        <v>1372</v>
      </c>
      <c r="G647" s="80">
        <v>1.22</v>
      </c>
      <c r="H647" s="65">
        <v>8</v>
      </c>
      <c r="I647" s="107">
        <v>76037.5</v>
      </c>
      <c r="J647" s="67">
        <v>45568</v>
      </c>
      <c r="K647" s="69"/>
      <c r="L647" s="332"/>
      <c r="M647" s="332"/>
      <c r="N647" s="71"/>
      <c r="O647" s="70"/>
      <c r="P647" s="81"/>
    </row>
    <row r="648" spans="1:16" x14ac:dyDescent="0.25">
      <c r="A648" s="60">
        <v>6</v>
      </c>
      <c r="B648" s="62" t="s">
        <v>1355</v>
      </c>
      <c r="C648" s="62" t="s">
        <v>1365</v>
      </c>
      <c r="D648" s="62" t="s">
        <v>144</v>
      </c>
      <c r="E648" s="79" t="s">
        <v>1373</v>
      </c>
      <c r="F648" s="79" t="s">
        <v>1374</v>
      </c>
      <c r="G648" s="80">
        <v>0.4</v>
      </c>
      <c r="H648" s="65">
        <v>10</v>
      </c>
      <c r="I648" s="107">
        <v>22885.5</v>
      </c>
      <c r="J648" s="67">
        <v>45568</v>
      </c>
      <c r="K648" s="69"/>
      <c r="L648" s="332"/>
      <c r="M648" s="332"/>
      <c r="N648" s="71"/>
      <c r="O648" s="70"/>
      <c r="P648" s="81"/>
    </row>
    <row r="649" spans="1:16" x14ac:dyDescent="0.25">
      <c r="A649" s="60">
        <v>6</v>
      </c>
      <c r="B649" s="62" t="s">
        <v>1355</v>
      </c>
      <c r="C649" s="62" t="s">
        <v>1365</v>
      </c>
      <c r="D649" s="62" t="s">
        <v>144</v>
      </c>
      <c r="E649" s="79" t="s">
        <v>1375</v>
      </c>
      <c r="F649" s="79" t="s">
        <v>1376</v>
      </c>
      <c r="G649" s="80">
        <v>2.21</v>
      </c>
      <c r="H649" s="65">
        <v>8</v>
      </c>
      <c r="I649" s="107">
        <v>128161</v>
      </c>
      <c r="J649" s="67">
        <v>45568</v>
      </c>
      <c r="K649" s="69"/>
      <c r="L649" s="332"/>
      <c r="M649" s="332"/>
      <c r="N649" s="71"/>
      <c r="O649" s="70"/>
      <c r="P649" s="81"/>
    </row>
    <row r="650" spans="1:16" x14ac:dyDescent="0.25">
      <c r="A650" s="60">
        <v>6</v>
      </c>
      <c r="B650" s="62" t="s">
        <v>1355</v>
      </c>
      <c r="C650" s="62" t="s">
        <v>1365</v>
      </c>
      <c r="D650" s="62" t="s">
        <v>144</v>
      </c>
      <c r="E650" s="79" t="s">
        <v>1377</v>
      </c>
      <c r="F650" s="79" t="s">
        <v>1378</v>
      </c>
      <c r="G650" s="80">
        <v>2.5099999999999998</v>
      </c>
      <c r="H650" s="65">
        <v>9</v>
      </c>
      <c r="I650" s="107">
        <v>206379</v>
      </c>
      <c r="J650" s="67">
        <v>45568</v>
      </c>
      <c r="K650" s="69"/>
      <c r="L650" s="332"/>
      <c r="M650" s="332"/>
      <c r="N650" s="71"/>
      <c r="O650" s="70"/>
      <c r="P650" s="81"/>
    </row>
    <row r="651" spans="1:16" x14ac:dyDescent="0.25">
      <c r="A651" s="60">
        <v>6</v>
      </c>
      <c r="B651" s="62" t="s">
        <v>1355</v>
      </c>
      <c r="C651" s="62" t="s">
        <v>1365</v>
      </c>
      <c r="D651" s="62" t="s">
        <v>144</v>
      </c>
      <c r="E651" s="79" t="s">
        <v>1379</v>
      </c>
      <c r="F651" s="79" t="s">
        <v>971</v>
      </c>
      <c r="G651" s="80">
        <v>2.12</v>
      </c>
      <c r="H651" s="65">
        <v>9</v>
      </c>
      <c r="I651" s="107">
        <v>145834.5</v>
      </c>
      <c r="J651" s="67">
        <v>45568</v>
      </c>
      <c r="K651" s="69"/>
      <c r="L651" s="332"/>
      <c r="M651" s="332"/>
      <c r="N651" s="71"/>
      <c r="O651" s="70"/>
      <c r="P651" s="81"/>
    </row>
    <row r="652" spans="1:16" x14ac:dyDescent="0.25">
      <c r="A652" s="60">
        <v>6</v>
      </c>
      <c r="B652" s="62" t="s">
        <v>1355</v>
      </c>
      <c r="C652" s="62" t="s">
        <v>1365</v>
      </c>
      <c r="D652" s="62" t="s">
        <v>144</v>
      </c>
      <c r="E652" s="79" t="s">
        <v>1380</v>
      </c>
      <c r="F652" s="79" t="s">
        <v>1381</v>
      </c>
      <c r="G652" s="80">
        <v>1.6</v>
      </c>
      <c r="H652" s="65">
        <v>8</v>
      </c>
      <c r="I652" s="107">
        <v>104545</v>
      </c>
      <c r="J652" s="67">
        <v>45568</v>
      </c>
      <c r="K652" s="69"/>
      <c r="L652" s="332"/>
      <c r="M652" s="332"/>
      <c r="N652" s="71"/>
      <c r="O652" s="70"/>
      <c r="P652" s="81"/>
    </row>
    <row r="653" spans="1:16" x14ac:dyDescent="0.25">
      <c r="A653" s="60">
        <v>6</v>
      </c>
      <c r="B653" s="62" t="s">
        <v>1355</v>
      </c>
      <c r="C653" s="62" t="s">
        <v>1365</v>
      </c>
      <c r="D653" s="62" t="s">
        <v>144</v>
      </c>
      <c r="E653" s="79" t="s">
        <v>162</v>
      </c>
      <c r="F653" s="79" t="s">
        <v>1382</v>
      </c>
      <c r="G653" s="80">
        <v>0.32</v>
      </c>
      <c r="H653" s="65">
        <v>8</v>
      </c>
      <c r="I653" s="107">
        <v>34715</v>
      </c>
      <c r="J653" s="67">
        <v>45568</v>
      </c>
      <c r="K653" s="69"/>
      <c r="L653" s="332"/>
      <c r="M653" s="332"/>
      <c r="N653" s="71"/>
      <c r="O653" s="70"/>
      <c r="P653" s="81"/>
    </row>
    <row r="654" spans="1:16" x14ac:dyDescent="0.25">
      <c r="A654" s="60">
        <v>6</v>
      </c>
      <c r="B654" s="62" t="s">
        <v>1355</v>
      </c>
      <c r="C654" s="62" t="s">
        <v>1365</v>
      </c>
      <c r="D654" s="62" t="s">
        <v>144</v>
      </c>
      <c r="E654" s="79" t="s">
        <v>1383</v>
      </c>
      <c r="F654" s="79" t="s">
        <v>1384</v>
      </c>
      <c r="G654" s="80">
        <v>0.5</v>
      </c>
      <c r="H654" s="65">
        <v>8</v>
      </c>
      <c r="I654" s="107">
        <v>32742</v>
      </c>
      <c r="J654" s="67">
        <v>45568</v>
      </c>
      <c r="K654" s="69">
        <f>SUM(I643:I654)</f>
        <v>2162951.75</v>
      </c>
      <c r="L654" s="332"/>
      <c r="M654" s="332"/>
      <c r="N654" s="70">
        <v>3093931.5</v>
      </c>
      <c r="O654" s="70">
        <v>0</v>
      </c>
      <c r="P654" s="81"/>
    </row>
    <row r="655" spans="1:16" x14ac:dyDescent="0.25">
      <c r="A655" s="51">
        <v>6</v>
      </c>
      <c r="B655" s="42" t="s">
        <v>57</v>
      </c>
      <c r="C655" s="52"/>
      <c r="D655" s="52"/>
      <c r="E655" s="52"/>
      <c r="F655" s="52"/>
      <c r="G655" s="53"/>
      <c r="H655" s="54"/>
      <c r="I655" s="55"/>
      <c r="J655" s="56"/>
      <c r="K655" s="57"/>
      <c r="L655" s="329">
        <f>SUM(I656:I665)</f>
        <v>878150</v>
      </c>
      <c r="M655" s="343"/>
      <c r="N655" s="48"/>
      <c r="O655" s="49"/>
      <c r="P655" s="192"/>
    </row>
    <row r="656" spans="1:16" ht="30" x14ac:dyDescent="0.25">
      <c r="A656" s="60">
        <v>6</v>
      </c>
      <c r="B656" s="62" t="s">
        <v>1385</v>
      </c>
      <c r="C656" s="62" t="s">
        <v>1386</v>
      </c>
      <c r="D656" s="86" t="s">
        <v>317</v>
      </c>
      <c r="E656" s="62" t="s">
        <v>1387</v>
      </c>
      <c r="F656" s="62" t="s">
        <v>1388</v>
      </c>
      <c r="G656" s="64">
        <v>0.13600000000000001</v>
      </c>
      <c r="H656" s="65">
        <v>8</v>
      </c>
      <c r="I656" s="107">
        <v>47550</v>
      </c>
      <c r="J656" s="67">
        <v>45572</v>
      </c>
      <c r="K656" s="69"/>
      <c r="L656" s="69"/>
      <c r="M656" s="69"/>
      <c r="N656" s="71"/>
      <c r="O656" s="70"/>
      <c r="P656" s="72"/>
    </row>
    <row r="657" spans="1:16" ht="30" x14ac:dyDescent="0.25">
      <c r="A657" s="60">
        <v>6</v>
      </c>
      <c r="B657" s="62" t="s">
        <v>1385</v>
      </c>
      <c r="C657" s="62" t="s">
        <v>1386</v>
      </c>
      <c r="D657" s="86" t="s">
        <v>317</v>
      </c>
      <c r="E657" s="62" t="s">
        <v>1389</v>
      </c>
      <c r="F657" s="62" t="s">
        <v>1390</v>
      </c>
      <c r="G657" s="64">
        <v>0.41699999999999998</v>
      </c>
      <c r="H657" s="65">
        <v>8</v>
      </c>
      <c r="I657" s="107">
        <v>33750</v>
      </c>
      <c r="J657" s="67">
        <v>45572</v>
      </c>
      <c r="K657" s="69"/>
      <c r="L657" s="69"/>
      <c r="M657" s="69"/>
      <c r="N657" s="71"/>
      <c r="O657" s="70"/>
      <c r="P657" s="72"/>
    </row>
    <row r="658" spans="1:16" ht="30" x14ac:dyDescent="0.25">
      <c r="A658" s="60">
        <v>6</v>
      </c>
      <c r="B658" s="62" t="s">
        <v>1385</v>
      </c>
      <c r="C658" s="62" t="s">
        <v>1386</v>
      </c>
      <c r="D658" s="86" t="s">
        <v>317</v>
      </c>
      <c r="E658" s="62" t="s">
        <v>1391</v>
      </c>
      <c r="F658" s="62" t="s">
        <v>1392</v>
      </c>
      <c r="G658" s="64">
        <v>0.79100000000000004</v>
      </c>
      <c r="H658" s="65">
        <v>9</v>
      </c>
      <c r="I658" s="107">
        <v>49625</v>
      </c>
      <c r="J658" s="67">
        <v>45572</v>
      </c>
      <c r="K658" s="69"/>
      <c r="L658" s="69"/>
      <c r="M658" s="69"/>
      <c r="N658" s="71"/>
      <c r="O658" s="70"/>
      <c r="P658" s="72"/>
    </row>
    <row r="659" spans="1:16" ht="30" x14ac:dyDescent="0.25">
      <c r="A659" s="60">
        <v>6</v>
      </c>
      <c r="B659" s="62" t="s">
        <v>1385</v>
      </c>
      <c r="C659" s="62" t="s">
        <v>1386</v>
      </c>
      <c r="D659" s="86" t="s">
        <v>317</v>
      </c>
      <c r="E659" s="62" t="s">
        <v>1393</v>
      </c>
      <c r="F659" s="62" t="s">
        <v>1394</v>
      </c>
      <c r="G659" s="64">
        <v>0.27500000000000002</v>
      </c>
      <c r="H659" s="65">
        <v>8</v>
      </c>
      <c r="I659" s="107">
        <v>8550</v>
      </c>
      <c r="J659" s="67">
        <v>45572</v>
      </c>
      <c r="K659" s="69"/>
      <c r="L659" s="69"/>
      <c r="M659" s="69"/>
      <c r="N659" s="71"/>
      <c r="O659" s="70"/>
      <c r="P659" s="72"/>
    </row>
    <row r="660" spans="1:16" ht="30" x14ac:dyDescent="0.25">
      <c r="A660" s="60">
        <v>6</v>
      </c>
      <c r="B660" s="62" t="s">
        <v>1385</v>
      </c>
      <c r="C660" s="62" t="s">
        <v>1386</v>
      </c>
      <c r="D660" s="86" t="s">
        <v>317</v>
      </c>
      <c r="E660" s="62" t="s">
        <v>1395</v>
      </c>
      <c r="F660" s="62" t="s">
        <v>1178</v>
      </c>
      <c r="G660" s="64">
        <v>0.17899999999999999</v>
      </c>
      <c r="H660" s="65">
        <v>8</v>
      </c>
      <c r="I660" s="107">
        <v>28200</v>
      </c>
      <c r="J660" s="67">
        <v>45572</v>
      </c>
      <c r="K660" s="69"/>
      <c r="L660" s="69"/>
      <c r="M660" s="69"/>
      <c r="N660" s="71"/>
      <c r="O660" s="70"/>
      <c r="P660" s="72"/>
    </row>
    <row r="661" spans="1:16" ht="30" x14ac:dyDescent="0.25">
      <c r="A661" s="60">
        <v>6</v>
      </c>
      <c r="B661" s="62" t="s">
        <v>1385</v>
      </c>
      <c r="C661" s="62" t="s">
        <v>1386</v>
      </c>
      <c r="D661" s="86" t="s">
        <v>317</v>
      </c>
      <c r="E661" s="62" t="s">
        <v>1396</v>
      </c>
      <c r="F661" s="62" t="s">
        <v>265</v>
      </c>
      <c r="G661" s="64">
        <v>8.7999999999999995E-2</v>
      </c>
      <c r="H661" s="65">
        <v>8</v>
      </c>
      <c r="I661" s="107">
        <v>22650</v>
      </c>
      <c r="J661" s="67">
        <v>45572</v>
      </c>
      <c r="K661" s="69"/>
      <c r="L661" s="69"/>
      <c r="M661" s="69"/>
      <c r="N661" s="71"/>
      <c r="O661" s="70"/>
      <c r="P661" s="72"/>
    </row>
    <row r="662" spans="1:16" ht="30" x14ac:dyDescent="0.25">
      <c r="A662" s="60">
        <v>6</v>
      </c>
      <c r="B662" s="62" t="s">
        <v>1385</v>
      </c>
      <c r="C662" s="62" t="s">
        <v>1386</v>
      </c>
      <c r="D662" s="86" t="s">
        <v>317</v>
      </c>
      <c r="E662" s="62" t="s">
        <v>1397</v>
      </c>
      <c r="F662" s="62" t="s">
        <v>1398</v>
      </c>
      <c r="G662" s="64">
        <v>0.312</v>
      </c>
      <c r="H662" s="65">
        <v>9</v>
      </c>
      <c r="I662" s="107">
        <v>92450</v>
      </c>
      <c r="J662" s="67">
        <v>45572</v>
      </c>
      <c r="K662" s="69"/>
      <c r="L662" s="69"/>
      <c r="M662" s="69"/>
      <c r="N662" s="71"/>
      <c r="O662" s="70"/>
      <c r="P662" s="72"/>
    </row>
    <row r="663" spans="1:16" ht="30" x14ac:dyDescent="0.25">
      <c r="A663" s="60">
        <v>6</v>
      </c>
      <c r="B663" s="62" t="s">
        <v>1385</v>
      </c>
      <c r="C663" s="62" t="s">
        <v>1386</v>
      </c>
      <c r="D663" s="86" t="s">
        <v>317</v>
      </c>
      <c r="E663" s="62" t="s">
        <v>1399</v>
      </c>
      <c r="F663" s="62" t="s">
        <v>239</v>
      </c>
      <c r="G663" s="64">
        <v>0.308</v>
      </c>
      <c r="H663" s="65">
        <v>8</v>
      </c>
      <c r="I663" s="107">
        <v>85075</v>
      </c>
      <c r="J663" s="67">
        <v>45572</v>
      </c>
      <c r="K663" s="69">
        <f>SUM(I656:I663)</f>
        <v>367850</v>
      </c>
      <c r="L663" s="69"/>
      <c r="M663" s="69"/>
      <c r="N663" s="71">
        <v>416250</v>
      </c>
      <c r="O663" s="70">
        <v>0</v>
      </c>
      <c r="P663" s="72"/>
    </row>
    <row r="664" spans="1:16" x14ac:dyDescent="0.25">
      <c r="A664" s="60">
        <v>6</v>
      </c>
      <c r="B664" s="62" t="s">
        <v>1385</v>
      </c>
      <c r="C664" s="62" t="s">
        <v>1400</v>
      </c>
      <c r="D664" s="86" t="s">
        <v>144</v>
      </c>
      <c r="E664" s="62" t="s">
        <v>1401</v>
      </c>
      <c r="F664" s="62" t="s">
        <v>1402</v>
      </c>
      <c r="G664" s="64">
        <v>3.7</v>
      </c>
      <c r="H664" s="65">
        <v>8</v>
      </c>
      <c r="I664" s="107">
        <v>250000</v>
      </c>
      <c r="J664" s="67">
        <v>45572</v>
      </c>
      <c r="K664" s="69"/>
      <c r="L664" s="69"/>
      <c r="M664" s="69"/>
      <c r="N664" s="71"/>
      <c r="O664" s="70"/>
      <c r="P664" s="72"/>
    </row>
    <row r="665" spans="1:16" x14ac:dyDescent="0.25">
      <c r="A665" s="60">
        <v>6</v>
      </c>
      <c r="B665" s="62" t="s">
        <v>1385</v>
      </c>
      <c r="C665" s="62" t="s">
        <v>1400</v>
      </c>
      <c r="D665" s="86" t="s">
        <v>144</v>
      </c>
      <c r="E665" s="62" t="s">
        <v>1403</v>
      </c>
      <c r="F665" s="62" t="s">
        <v>1337</v>
      </c>
      <c r="G665" s="64">
        <v>3.2</v>
      </c>
      <c r="H665" s="65">
        <v>8</v>
      </c>
      <c r="I665" s="107">
        <v>260300</v>
      </c>
      <c r="J665" s="67">
        <v>45572</v>
      </c>
      <c r="K665" s="69">
        <f>SUM(I664:I665)</f>
        <v>510300</v>
      </c>
      <c r="L665" s="69"/>
      <c r="M665" s="69"/>
      <c r="N665" s="71">
        <v>1022600</v>
      </c>
      <c r="O665" s="70">
        <v>0</v>
      </c>
      <c r="P665" s="72"/>
    </row>
    <row r="666" spans="1:16" x14ac:dyDescent="0.25">
      <c r="A666" s="51">
        <v>6</v>
      </c>
      <c r="B666" s="42" t="s">
        <v>66</v>
      </c>
      <c r="C666" s="52"/>
      <c r="D666" s="52"/>
      <c r="E666" s="52"/>
      <c r="F666" s="52"/>
      <c r="G666" s="53"/>
      <c r="H666" s="54"/>
      <c r="I666" s="55"/>
      <c r="J666" s="56"/>
      <c r="K666" s="57"/>
      <c r="L666" s="329">
        <f>SUM(K667:K684)</f>
        <v>3615232.26</v>
      </c>
      <c r="M666" s="343"/>
      <c r="N666" s="48"/>
      <c r="O666" s="49"/>
      <c r="P666" s="192"/>
    </row>
    <row r="667" spans="1:16" x14ac:dyDescent="0.25">
      <c r="A667" s="60">
        <v>6</v>
      </c>
      <c r="B667" s="62" t="s">
        <v>1404</v>
      </c>
      <c r="C667" s="62" t="s">
        <v>1405</v>
      </c>
      <c r="D667" s="86" t="s">
        <v>359</v>
      </c>
      <c r="E667" s="62" t="s">
        <v>1406</v>
      </c>
      <c r="F667" s="62" t="s">
        <v>1407</v>
      </c>
      <c r="G667" s="64">
        <v>0.3</v>
      </c>
      <c r="H667" s="65">
        <v>9</v>
      </c>
      <c r="I667" s="107">
        <v>770000</v>
      </c>
      <c r="J667" s="67">
        <v>45560</v>
      </c>
      <c r="K667" s="69"/>
      <c r="L667" s="69"/>
      <c r="M667" s="69"/>
      <c r="N667" s="71"/>
      <c r="O667" s="70"/>
      <c r="P667" s="72"/>
    </row>
    <row r="668" spans="1:16" x14ac:dyDescent="0.25">
      <c r="A668" s="60">
        <v>6</v>
      </c>
      <c r="B668" s="62" t="s">
        <v>1404</v>
      </c>
      <c r="C668" s="62" t="s">
        <v>1405</v>
      </c>
      <c r="D668" s="86" t="s">
        <v>359</v>
      </c>
      <c r="E668" s="62" t="s">
        <v>1408</v>
      </c>
      <c r="F668" s="62" t="s">
        <v>1409</v>
      </c>
      <c r="G668" s="64">
        <v>17.010000000000002</v>
      </c>
      <c r="H668" s="65">
        <v>9</v>
      </c>
      <c r="I668" s="107">
        <v>160000</v>
      </c>
      <c r="J668" s="67">
        <v>45560</v>
      </c>
      <c r="K668" s="69">
        <f>SUM(I667:I668)</f>
        <v>930000</v>
      </c>
      <c r="L668" s="69"/>
      <c r="M668" s="67"/>
      <c r="N668" s="71">
        <v>930000</v>
      </c>
      <c r="O668" s="70">
        <v>0</v>
      </c>
      <c r="P668" s="81"/>
    </row>
    <row r="669" spans="1:16" x14ac:dyDescent="0.25">
      <c r="A669" s="60">
        <v>6</v>
      </c>
      <c r="B669" s="62" t="s">
        <v>1404</v>
      </c>
      <c r="C669" s="62" t="s">
        <v>1410</v>
      </c>
      <c r="D669" s="86" t="s">
        <v>359</v>
      </c>
      <c r="E669" s="79" t="s">
        <v>1411</v>
      </c>
      <c r="F669" s="79" t="s">
        <v>1412</v>
      </c>
      <c r="G669" s="80">
        <v>0.55200000000000005</v>
      </c>
      <c r="H669" s="65">
        <v>9</v>
      </c>
      <c r="I669" s="107">
        <v>138000</v>
      </c>
      <c r="J669" s="67">
        <v>45579</v>
      </c>
      <c r="K669" s="69"/>
      <c r="L669" s="332"/>
      <c r="M669" s="332"/>
      <c r="N669" s="71"/>
      <c r="O669" s="70"/>
      <c r="P669" s="81"/>
    </row>
    <row r="670" spans="1:16" x14ac:dyDescent="0.25">
      <c r="A670" s="60">
        <v>6</v>
      </c>
      <c r="B670" s="62" t="s">
        <v>1404</v>
      </c>
      <c r="C670" s="62" t="s">
        <v>1410</v>
      </c>
      <c r="D670" s="86" t="s">
        <v>359</v>
      </c>
      <c r="E670" s="79" t="s">
        <v>1413</v>
      </c>
      <c r="F670" s="79" t="s">
        <v>1414</v>
      </c>
      <c r="G670" s="80">
        <v>0.42</v>
      </c>
      <c r="H670" s="65">
        <v>9</v>
      </c>
      <c r="I670" s="107">
        <v>109537.5</v>
      </c>
      <c r="J670" s="67">
        <v>45579</v>
      </c>
      <c r="K670" s="69"/>
      <c r="L670" s="332"/>
      <c r="M670" s="332"/>
      <c r="N670" s="71"/>
      <c r="O670" s="70"/>
      <c r="P670" s="81"/>
    </row>
    <row r="671" spans="1:16" x14ac:dyDescent="0.25">
      <c r="A671" s="60">
        <v>6</v>
      </c>
      <c r="B671" s="62" t="s">
        <v>1404</v>
      </c>
      <c r="C671" s="62" t="s">
        <v>1410</v>
      </c>
      <c r="D671" s="86" t="s">
        <v>359</v>
      </c>
      <c r="E671" s="79" t="s">
        <v>1415</v>
      </c>
      <c r="F671" s="79" t="s">
        <v>1416</v>
      </c>
      <c r="G671" s="80">
        <v>0.39400000000000002</v>
      </c>
      <c r="H671" s="65">
        <v>9</v>
      </c>
      <c r="I671" s="107">
        <v>140587.5</v>
      </c>
      <c r="J671" s="67">
        <v>45579</v>
      </c>
      <c r="K671" s="69">
        <f>SUM(I669:I671)</f>
        <v>388125</v>
      </c>
      <c r="L671" s="332"/>
      <c r="M671" s="332"/>
      <c r="N671" s="71">
        <v>388125</v>
      </c>
      <c r="O671" s="70">
        <v>0</v>
      </c>
      <c r="P671" s="81"/>
    </row>
    <row r="672" spans="1:16" ht="30" x14ac:dyDescent="0.25">
      <c r="A672" s="60">
        <v>6</v>
      </c>
      <c r="B672" s="62" t="s">
        <v>1404</v>
      </c>
      <c r="C672" s="62" t="s">
        <v>1417</v>
      </c>
      <c r="D672" s="86" t="s">
        <v>317</v>
      </c>
      <c r="E672" s="79" t="s">
        <v>1418</v>
      </c>
      <c r="F672" s="79" t="s">
        <v>1419</v>
      </c>
      <c r="G672" s="80">
        <v>0.4</v>
      </c>
      <c r="H672" s="65">
        <v>9</v>
      </c>
      <c r="I672" s="107">
        <v>350000</v>
      </c>
      <c r="J672" s="67">
        <v>45575</v>
      </c>
      <c r="K672" s="69">
        <f>SUM(I672)</f>
        <v>350000</v>
      </c>
      <c r="L672" s="332"/>
      <c r="M672" s="332"/>
      <c r="N672" s="71">
        <v>1750000</v>
      </c>
      <c r="O672" s="70">
        <v>400000</v>
      </c>
      <c r="P672" s="81"/>
    </row>
    <row r="673" spans="1:16" x14ac:dyDescent="0.25">
      <c r="A673" s="60">
        <v>6</v>
      </c>
      <c r="B673" s="62" t="s">
        <v>1404</v>
      </c>
      <c r="C673" s="62" t="s">
        <v>1420</v>
      </c>
      <c r="D673" s="86" t="s">
        <v>144</v>
      </c>
      <c r="E673" s="62" t="s">
        <v>1421</v>
      </c>
      <c r="F673" s="62" t="s">
        <v>1422</v>
      </c>
      <c r="G673" s="64">
        <v>0.18</v>
      </c>
      <c r="H673" s="65">
        <v>8</v>
      </c>
      <c r="I673" s="107">
        <v>74000</v>
      </c>
      <c r="J673" s="67">
        <v>45574</v>
      </c>
      <c r="K673" s="69"/>
      <c r="L673" s="69"/>
      <c r="M673" s="67"/>
      <c r="N673" s="71"/>
      <c r="O673" s="70"/>
      <c r="P673" s="81"/>
    </row>
    <row r="674" spans="1:16" x14ac:dyDescent="0.25">
      <c r="A674" s="60">
        <v>6</v>
      </c>
      <c r="B674" s="62" t="s">
        <v>1404</v>
      </c>
      <c r="C674" s="62" t="s">
        <v>1420</v>
      </c>
      <c r="D674" s="86" t="s">
        <v>144</v>
      </c>
      <c r="E674" s="62" t="s">
        <v>1423</v>
      </c>
      <c r="F674" s="62" t="s">
        <v>1424</v>
      </c>
      <c r="G674" s="64">
        <v>0.09</v>
      </c>
      <c r="H674" s="65">
        <v>8</v>
      </c>
      <c r="I674" s="107">
        <v>44000</v>
      </c>
      <c r="J674" s="67">
        <v>45574</v>
      </c>
      <c r="K674" s="69"/>
      <c r="L674" s="69"/>
      <c r="M674" s="67"/>
      <c r="N674" s="71"/>
      <c r="O674" s="70"/>
      <c r="P674" s="81"/>
    </row>
    <row r="675" spans="1:16" x14ac:dyDescent="0.25">
      <c r="A675" s="60">
        <v>6</v>
      </c>
      <c r="B675" s="62" t="s">
        <v>1404</v>
      </c>
      <c r="C675" s="62" t="s">
        <v>1420</v>
      </c>
      <c r="D675" s="86" t="s">
        <v>144</v>
      </c>
      <c r="E675" s="62" t="s">
        <v>1425</v>
      </c>
      <c r="F675" s="62" t="s">
        <v>1426</v>
      </c>
      <c r="G675" s="64">
        <v>0.08</v>
      </c>
      <c r="H675" s="65">
        <v>8</v>
      </c>
      <c r="I675" s="107">
        <v>42500</v>
      </c>
      <c r="J675" s="67">
        <v>45574</v>
      </c>
      <c r="K675" s="69"/>
      <c r="L675" s="69"/>
      <c r="M675" s="67"/>
      <c r="N675" s="71"/>
      <c r="O675" s="70"/>
      <c r="P675" s="81"/>
    </row>
    <row r="676" spans="1:16" x14ac:dyDescent="0.25">
      <c r="A676" s="60">
        <v>6</v>
      </c>
      <c r="B676" s="62" t="s">
        <v>1404</v>
      </c>
      <c r="C676" s="62" t="s">
        <v>1420</v>
      </c>
      <c r="D676" s="86" t="s">
        <v>144</v>
      </c>
      <c r="E676" s="62" t="s">
        <v>1427</v>
      </c>
      <c r="F676" s="62" t="s">
        <v>1428</v>
      </c>
      <c r="G676" s="64">
        <v>0.1</v>
      </c>
      <c r="H676" s="65">
        <v>8</v>
      </c>
      <c r="I676" s="107">
        <v>35000</v>
      </c>
      <c r="J676" s="67">
        <v>45574</v>
      </c>
      <c r="K676" s="69">
        <f>SUM(I673:I676)</f>
        <v>195500</v>
      </c>
      <c r="L676" s="69"/>
      <c r="M676" s="67"/>
      <c r="N676" s="71">
        <v>195500</v>
      </c>
      <c r="O676" s="70">
        <v>156400</v>
      </c>
      <c r="P676" s="81"/>
    </row>
    <row r="677" spans="1:16" ht="30" x14ac:dyDescent="0.25">
      <c r="A677" s="60">
        <v>6</v>
      </c>
      <c r="B677" s="62" t="s">
        <v>1404</v>
      </c>
      <c r="C677" s="62" t="s">
        <v>1429</v>
      </c>
      <c r="D677" s="86" t="s">
        <v>953</v>
      </c>
      <c r="E677" s="62" t="s">
        <v>1430</v>
      </c>
      <c r="F677" s="62" t="s">
        <v>1431</v>
      </c>
      <c r="G677" s="64">
        <v>0.12</v>
      </c>
      <c r="H677" s="65">
        <v>8</v>
      </c>
      <c r="I677" s="107">
        <v>87000</v>
      </c>
      <c r="J677" s="67">
        <v>45579</v>
      </c>
      <c r="K677" s="69">
        <v>87000</v>
      </c>
      <c r="L677" s="69"/>
      <c r="M677" s="67"/>
      <c r="N677" s="71">
        <v>87000</v>
      </c>
      <c r="O677" s="70">
        <v>0</v>
      </c>
      <c r="P677" s="81"/>
    </row>
    <row r="678" spans="1:16" x14ac:dyDescent="0.25">
      <c r="A678" s="60">
        <v>6</v>
      </c>
      <c r="B678" s="62" t="s">
        <v>1404</v>
      </c>
      <c r="C678" s="62" t="s">
        <v>1432</v>
      </c>
      <c r="D678" s="86" t="s">
        <v>144</v>
      </c>
      <c r="E678" s="62" t="s">
        <v>1413</v>
      </c>
      <c r="F678" s="62" t="s">
        <v>1433</v>
      </c>
      <c r="G678" s="64">
        <v>0.46</v>
      </c>
      <c r="H678" s="65">
        <v>8</v>
      </c>
      <c r="I678" s="107">
        <v>200000</v>
      </c>
      <c r="J678" s="67">
        <v>45579</v>
      </c>
      <c r="K678" s="69"/>
      <c r="L678" s="69"/>
      <c r="M678" s="67"/>
      <c r="N678" s="71"/>
      <c r="O678" s="70"/>
      <c r="P678" s="81"/>
    </row>
    <row r="679" spans="1:16" x14ac:dyDescent="0.25">
      <c r="A679" s="60">
        <v>6</v>
      </c>
      <c r="B679" s="62" t="s">
        <v>1404</v>
      </c>
      <c r="C679" s="62" t="s">
        <v>1432</v>
      </c>
      <c r="D679" s="86" t="s">
        <v>144</v>
      </c>
      <c r="E679" s="62" t="s">
        <v>1434</v>
      </c>
      <c r="F679" s="62" t="s">
        <v>1435</v>
      </c>
      <c r="G679" s="64">
        <v>0.26</v>
      </c>
      <c r="H679" s="65">
        <v>8</v>
      </c>
      <c r="I679" s="107">
        <v>175000</v>
      </c>
      <c r="J679" s="67">
        <v>45579</v>
      </c>
      <c r="K679" s="69">
        <f>SUM(I678:I679)</f>
        <v>375000</v>
      </c>
      <c r="L679" s="69"/>
      <c r="M679" s="67"/>
      <c r="N679" s="71">
        <v>705000</v>
      </c>
      <c r="O679" s="70">
        <v>564000</v>
      </c>
      <c r="P679" s="81"/>
    </row>
    <row r="680" spans="1:16" x14ac:dyDescent="0.25">
      <c r="A680" s="60">
        <v>6</v>
      </c>
      <c r="B680" s="62" t="s">
        <v>1404</v>
      </c>
      <c r="C680" s="62" t="s">
        <v>1436</v>
      </c>
      <c r="D680" s="86" t="s">
        <v>144</v>
      </c>
      <c r="E680" s="62" t="s">
        <v>1437</v>
      </c>
      <c r="F680" s="62" t="s">
        <v>280</v>
      </c>
      <c r="G680" s="64">
        <v>0.71</v>
      </c>
      <c r="H680" s="65">
        <v>8</v>
      </c>
      <c r="I680" s="107">
        <v>357000</v>
      </c>
      <c r="J680" s="67">
        <v>45579</v>
      </c>
      <c r="K680" s="69">
        <f>SUM(I680)</f>
        <v>357000</v>
      </c>
      <c r="L680" s="69"/>
      <c r="M680" s="67"/>
      <c r="N680" s="71">
        <v>1839000</v>
      </c>
      <c r="O680" s="70">
        <v>367000</v>
      </c>
      <c r="P680" s="81"/>
    </row>
    <row r="681" spans="1:16" ht="30" x14ac:dyDescent="0.25">
      <c r="A681" s="60">
        <v>6</v>
      </c>
      <c r="B681" s="62" t="s">
        <v>1404</v>
      </c>
      <c r="C681" s="62" t="s">
        <v>1438</v>
      </c>
      <c r="D681" s="86" t="s">
        <v>317</v>
      </c>
      <c r="E681" s="62" t="s">
        <v>1439</v>
      </c>
      <c r="F681" s="62" t="s">
        <v>1440</v>
      </c>
      <c r="G681" s="64">
        <v>0.38</v>
      </c>
      <c r="H681" s="65">
        <v>0</v>
      </c>
      <c r="I681" s="152">
        <v>687420</v>
      </c>
      <c r="J681" s="67">
        <v>45574</v>
      </c>
      <c r="K681" s="69">
        <f>SUM(I681)</f>
        <v>687420</v>
      </c>
      <c r="L681" s="69"/>
      <c r="M681" s="67"/>
      <c r="N681" s="71">
        <v>687420</v>
      </c>
      <c r="O681" s="70">
        <v>338710</v>
      </c>
      <c r="P681" s="154" t="s">
        <v>1441</v>
      </c>
    </row>
    <row r="682" spans="1:16" x14ac:dyDescent="0.25">
      <c r="A682" s="60">
        <v>6</v>
      </c>
      <c r="B682" s="62" t="s">
        <v>1404</v>
      </c>
      <c r="C682" s="62" t="s">
        <v>1442</v>
      </c>
      <c r="D682" s="86" t="s">
        <v>144</v>
      </c>
      <c r="E682" s="62" t="s">
        <v>1415</v>
      </c>
      <c r="F682" s="62" t="s">
        <v>1443</v>
      </c>
      <c r="G682" s="64">
        <v>0.2</v>
      </c>
      <c r="H682" s="65">
        <v>9</v>
      </c>
      <c r="I682" s="107">
        <v>79800</v>
      </c>
      <c r="J682" s="67">
        <v>45580</v>
      </c>
      <c r="K682" s="69"/>
      <c r="L682" s="69"/>
      <c r="M682" s="67"/>
      <c r="N682" s="71"/>
      <c r="O682" s="70"/>
      <c r="P682" s="81"/>
    </row>
    <row r="683" spans="1:16" x14ac:dyDescent="0.25">
      <c r="A683" s="60">
        <v>6</v>
      </c>
      <c r="B683" s="62" t="s">
        <v>1404</v>
      </c>
      <c r="C683" s="62" t="s">
        <v>1442</v>
      </c>
      <c r="D683" s="86" t="s">
        <v>144</v>
      </c>
      <c r="E683" s="62" t="s">
        <v>1413</v>
      </c>
      <c r="F683" s="62" t="s">
        <v>1444</v>
      </c>
      <c r="G683" s="64">
        <v>0.15</v>
      </c>
      <c r="H683" s="65">
        <v>9</v>
      </c>
      <c r="I683" s="107">
        <v>50000</v>
      </c>
      <c r="J683" s="67">
        <v>45580</v>
      </c>
      <c r="K683" s="69">
        <f>SUM(I682:I683)</f>
        <v>129800</v>
      </c>
      <c r="L683" s="69"/>
      <c r="M683" s="67"/>
      <c r="N683" s="71">
        <v>129800</v>
      </c>
      <c r="O683" s="70">
        <v>0</v>
      </c>
      <c r="P683" s="81"/>
    </row>
    <row r="684" spans="1:16" ht="30" x14ac:dyDescent="0.25">
      <c r="A684" s="60">
        <v>6</v>
      </c>
      <c r="B684" s="62" t="s">
        <v>1404</v>
      </c>
      <c r="C684" s="62" t="s">
        <v>1445</v>
      </c>
      <c r="D684" s="86" t="s">
        <v>1446</v>
      </c>
      <c r="E684" s="62" t="s">
        <v>1447</v>
      </c>
      <c r="F684" s="62" t="s">
        <v>345</v>
      </c>
      <c r="G684" s="64">
        <v>0.01</v>
      </c>
      <c r="H684" s="65">
        <v>9</v>
      </c>
      <c r="I684" s="107">
        <v>115387.26</v>
      </c>
      <c r="J684" s="67">
        <v>45572</v>
      </c>
      <c r="K684" s="69">
        <f>SUM(I684:I684)</f>
        <v>115387.26</v>
      </c>
      <c r="L684" s="69"/>
      <c r="M684" s="67"/>
      <c r="N684" s="71">
        <v>157787.85999999999</v>
      </c>
      <c r="O684" s="70">
        <v>0</v>
      </c>
      <c r="P684" s="81"/>
    </row>
    <row r="685" spans="1:16" x14ac:dyDescent="0.25">
      <c r="A685" s="51">
        <v>6</v>
      </c>
      <c r="B685" s="42" t="s">
        <v>100</v>
      </c>
      <c r="C685" s="52"/>
      <c r="D685" s="52"/>
      <c r="E685" s="52"/>
      <c r="F685" s="52"/>
      <c r="G685" s="53"/>
      <c r="H685" s="54"/>
      <c r="I685" s="55"/>
      <c r="J685" s="56"/>
      <c r="K685" s="57"/>
      <c r="L685" s="329">
        <f>SUM(K686:K692)</f>
        <v>2102369.5</v>
      </c>
      <c r="M685" s="343"/>
      <c r="N685" s="48"/>
      <c r="O685" s="49"/>
      <c r="P685" s="192"/>
    </row>
    <row r="686" spans="1:16" ht="20.25" customHeight="1" x14ac:dyDescent="0.25">
      <c r="A686" s="60">
        <v>6</v>
      </c>
      <c r="B686" s="62" t="s">
        <v>1448</v>
      </c>
      <c r="C686" s="62" t="s">
        <v>1449</v>
      </c>
      <c r="D686" s="62" t="s">
        <v>359</v>
      </c>
      <c r="E686" s="62" t="s">
        <v>1450</v>
      </c>
      <c r="F686" s="62" t="s">
        <v>1286</v>
      </c>
      <c r="G686" s="64">
        <v>3.2149999999999999</v>
      </c>
      <c r="H686" s="65">
        <v>8</v>
      </c>
      <c r="I686" s="110">
        <v>601680</v>
      </c>
      <c r="J686" s="67">
        <v>45574</v>
      </c>
      <c r="K686" s="68"/>
      <c r="L686" s="69"/>
      <c r="M686" s="70"/>
      <c r="N686" s="71"/>
      <c r="O686" s="70"/>
      <c r="P686" s="72"/>
    </row>
    <row r="687" spans="1:16" ht="20.25" customHeight="1" x14ac:dyDescent="0.25">
      <c r="A687" s="60">
        <v>6</v>
      </c>
      <c r="B687" s="62" t="s">
        <v>1448</v>
      </c>
      <c r="C687" s="62" t="s">
        <v>1449</v>
      </c>
      <c r="D687" s="62" t="s">
        <v>359</v>
      </c>
      <c r="E687" s="62" t="s">
        <v>1451</v>
      </c>
      <c r="F687" s="62" t="s">
        <v>1452</v>
      </c>
      <c r="G687" s="64">
        <v>0.95399999999999996</v>
      </c>
      <c r="H687" s="65">
        <v>8</v>
      </c>
      <c r="I687" s="110">
        <v>81185.399999999994</v>
      </c>
      <c r="J687" s="67">
        <v>45574</v>
      </c>
      <c r="K687" s="68"/>
      <c r="L687" s="69"/>
      <c r="M687" s="70"/>
      <c r="N687" s="71"/>
      <c r="O687" s="70"/>
      <c r="P687" s="72"/>
    </row>
    <row r="688" spans="1:16" ht="20.25" customHeight="1" x14ac:dyDescent="0.25">
      <c r="A688" s="60">
        <v>6</v>
      </c>
      <c r="B688" s="62" t="s">
        <v>1448</v>
      </c>
      <c r="C688" s="62" t="s">
        <v>1449</v>
      </c>
      <c r="D688" s="62" t="s">
        <v>359</v>
      </c>
      <c r="E688" s="62" t="s">
        <v>1453</v>
      </c>
      <c r="F688" s="62" t="s">
        <v>1454</v>
      </c>
      <c r="G688" s="64">
        <v>0.86499999999999999</v>
      </c>
      <c r="H688" s="65">
        <v>8</v>
      </c>
      <c r="I688" s="110">
        <v>76229.899999999994</v>
      </c>
      <c r="J688" s="67">
        <v>45574</v>
      </c>
      <c r="K688" s="68">
        <f>SUM(I686:I688)</f>
        <v>759095.3</v>
      </c>
      <c r="L688" s="69"/>
      <c r="M688" s="70"/>
      <c r="N688" s="71">
        <v>759095.3</v>
      </c>
      <c r="O688" s="70">
        <v>0</v>
      </c>
      <c r="P688" s="72"/>
    </row>
    <row r="689" spans="1:46" ht="20.25" customHeight="1" x14ac:dyDescent="0.25">
      <c r="A689" s="60">
        <v>6</v>
      </c>
      <c r="B689" s="62" t="s">
        <v>1448</v>
      </c>
      <c r="C689" s="62" t="s">
        <v>1449</v>
      </c>
      <c r="D689" s="62" t="s">
        <v>359</v>
      </c>
      <c r="E689" s="62" t="s">
        <v>1455</v>
      </c>
      <c r="F689" s="62" t="s">
        <v>347</v>
      </c>
      <c r="G689" s="64">
        <v>3.3119999999999998</v>
      </c>
      <c r="H689" s="65">
        <v>10</v>
      </c>
      <c r="I689" s="110">
        <v>807559.4</v>
      </c>
      <c r="J689" s="67">
        <v>45573</v>
      </c>
      <c r="K689" s="69"/>
      <c r="L689" s="69"/>
      <c r="M689" s="70"/>
      <c r="N689" s="71"/>
      <c r="O689" s="70"/>
      <c r="P689" s="72"/>
    </row>
    <row r="690" spans="1:46" ht="20.25" customHeight="1" x14ac:dyDescent="0.25">
      <c r="A690" s="60">
        <v>6</v>
      </c>
      <c r="B690" s="62" t="s">
        <v>1448</v>
      </c>
      <c r="C690" s="62" t="s">
        <v>1449</v>
      </c>
      <c r="D690" s="62" t="s">
        <v>359</v>
      </c>
      <c r="E690" s="62" t="s">
        <v>1456</v>
      </c>
      <c r="F690" s="62" t="s">
        <v>333</v>
      </c>
      <c r="G690" s="64">
        <v>2.6779999999999999</v>
      </c>
      <c r="H690" s="65">
        <v>8</v>
      </c>
      <c r="I690" s="110">
        <v>255266.3</v>
      </c>
      <c r="J690" s="67">
        <v>45573</v>
      </c>
      <c r="K690" s="69"/>
      <c r="L690" s="69"/>
      <c r="M690" s="70"/>
      <c r="N690" s="71"/>
      <c r="O690" s="70"/>
      <c r="P690" s="72"/>
    </row>
    <row r="691" spans="1:46" ht="20.25" customHeight="1" x14ac:dyDescent="0.25">
      <c r="A691" s="60">
        <v>6</v>
      </c>
      <c r="B691" s="62" t="s">
        <v>1448</v>
      </c>
      <c r="C691" s="62" t="s">
        <v>1449</v>
      </c>
      <c r="D691" s="62" t="s">
        <v>359</v>
      </c>
      <c r="E691" s="62" t="s">
        <v>1457</v>
      </c>
      <c r="F691" s="62" t="s">
        <v>327</v>
      </c>
      <c r="G691" s="64">
        <v>2.383</v>
      </c>
      <c r="H691" s="65">
        <v>8</v>
      </c>
      <c r="I691" s="110">
        <v>185572.7</v>
      </c>
      <c r="J691" s="67">
        <v>45573</v>
      </c>
      <c r="K691" s="69"/>
      <c r="L691" s="69"/>
      <c r="M691" s="70"/>
      <c r="N691" s="71"/>
      <c r="O691" s="70"/>
      <c r="P691" s="72"/>
    </row>
    <row r="692" spans="1:46" ht="20.25" customHeight="1" x14ac:dyDescent="0.25">
      <c r="A692" s="60">
        <v>6</v>
      </c>
      <c r="B692" s="62" t="s">
        <v>1448</v>
      </c>
      <c r="C692" s="62" t="s">
        <v>1449</v>
      </c>
      <c r="D692" s="62" t="s">
        <v>359</v>
      </c>
      <c r="E692" s="62" t="s">
        <v>1458</v>
      </c>
      <c r="F692" s="62" t="s">
        <v>865</v>
      </c>
      <c r="G692" s="64">
        <v>1.0900000000000001</v>
      </c>
      <c r="H692" s="65">
        <v>10</v>
      </c>
      <c r="I692" s="110">
        <v>94875.8</v>
      </c>
      <c r="J692" s="67">
        <v>45573</v>
      </c>
      <c r="K692" s="69">
        <f>SUM(I689:I692)</f>
        <v>1343274.2</v>
      </c>
      <c r="L692" s="69"/>
      <c r="M692" s="70"/>
      <c r="N692" s="71">
        <f>SUM(I689:I692)</f>
        <v>1343274.2</v>
      </c>
      <c r="O692" s="70">
        <v>0</v>
      </c>
      <c r="P692" s="72"/>
    </row>
    <row r="693" spans="1:46" x14ac:dyDescent="0.25">
      <c r="A693" s="51">
        <v>6</v>
      </c>
      <c r="B693" s="42" t="s">
        <v>102</v>
      </c>
      <c r="C693" s="52"/>
      <c r="D693" s="52"/>
      <c r="E693" s="52"/>
      <c r="F693" s="52"/>
      <c r="G693" s="53"/>
      <c r="H693" s="54"/>
      <c r="I693" s="55"/>
      <c r="J693" s="56"/>
      <c r="K693" s="57"/>
      <c r="L693" s="329">
        <f>SUM(K694:K700)</f>
        <v>811427.25</v>
      </c>
      <c r="M693" s="343"/>
      <c r="N693" s="48"/>
      <c r="O693" s="49"/>
      <c r="P693" s="192"/>
    </row>
    <row r="694" spans="1:46" ht="20.25" customHeight="1" x14ac:dyDescent="0.25">
      <c r="A694" s="60">
        <v>6</v>
      </c>
      <c r="B694" s="62" t="s">
        <v>1459</v>
      </c>
      <c r="C694" s="62" t="s">
        <v>1460</v>
      </c>
      <c r="D694" s="62" t="s">
        <v>1260</v>
      </c>
      <c r="E694" s="62" t="s">
        <v>1461</v>
      </c>
      <c r="F694" s="62" t="s">
        <v>1462</v>
      </c>
      <c r="G694" s="64">
        <v>0.17199999999999999</v>
      </c>
      <c r="H694" s="65">
        <v>9</v>
      </c>
      <c r="I694" s="110">
        <v>359830</v>
      </c>
      <c r="J694" s="67">
        <v>45545</v>
      </c>
      <c r="K694" s="68">
        <f>SUM(I694)</f>
        <v>359830</v>
      </c>
      <c r="L694" s="69"/>
      <c r="M694" s="70"/>
      <c r="N694" s="71">
        <v>359830</v>
      </c>
      <c r="O694" s="70">
        <v>0</v>
      </c>
      <c r="P694" s="72"/>
    </row>
    <row r="695" spans="1:46" ht="20.25" customHeight="1" x14ac:dyDescent="0.25">
      <c r="A695" s="60">
        <v>6</v>
      </c>
      <c r="B695" s="62" t="s">
        <v>1459</v>
      </c>
      <c r="C695" s="62" t="s">
        <v>1460</v>
      </c>
      <c r="D695" s="62" t="s">
        <v>144</v>
      </c>
      <c r="E695" s="62" t="s">
        <v>1463</v>
      </c>
      <c r="F695" s="62" t="s">
        <v>857</v>
      </c>
      <c r="G695" s="64">
        <v>2.9</v>
      </c>
      <c r="H695" s="65">
        <v>10</v>
      </c>
      <c r="I695" s="110">
        <v>268513.8</v>
      </c>
      <c r="J695" s="67">
        <v>45576</v>
      </c>
      <c r="K695" s="68"/>
      <c r="L695" s="69"/>
      <c r="M695" s="70"/>
      <c r="N695" s="71"/>
      <c r="O695" s="70"/>
      <c r="P695" s="72"/>
    </row>
    <row r="696" spans="1:46" ht="20.25" customHeight="1" x14ac:dyDescent="0.25">
      <c r="A696" s="60">
        <v>6</v>
      </c>
      <c r="B696" s="62" t="s">
        <v>1459</v>
      </c>
      <c r="C696" s="62" t="s">
        <v>1460</v>
      </c>
      <c r="D696" s="62" t="s">
        <v>144</v>
      </c>
      <c r="E696" s="62" t="s">
        <v>1464</v>
      </c>
      <c r="F696" s="62" t="s">
        <v>1465</v>
      </c>
      <c r="G696" s="64">
        <v>1.96</v>
      </c>
      <c r="H696" s="65">
        <v>9</v>
      </c>
      <c r="I696" s="110">
        <v>123416.1</v>
      </c>
      <c r="J696" s="67">
        <v>45576</v>
      </c>
      <c r="K696" s="68">
        <f>SUM(I695:I696)</f>
        <v>391929.9</v>
      </c>
      <c r="L696" s="69"/>
      <c r="M696" s="70"/>
      <c r="N696" s="71">
        <v>391929.9</v>
      </c>
      <c r="O696" s="70">
        <v>0</v>
      </c>
      <c r="P696" s="72"/>
    </row>
    <row r="697" spans="1:46" x14ac:dyDescent="0.25">
      <c r="A697" s="60">
        <v>6</v>
      </c>
      <c r="B697" s="62" t="s">
        <v>1459</v>
      </c>
      <c r="C697" s="62" t="s">
        <v>1466</v>
      </c>
      <c r="D697" s="62" t="s">
        <v>144</v>
      </c>
      <c r="E697" s="79" t="s">
        <v>1467</v>
      </c>
      <c r="F697" s="79" t="s">
        <v>1201</v>
      </c>
      <c r="G697" s="80">
        <v>0.7</v>
      </c>
      <c r="H697" s="65">
        <v>10</v>
      </c>
      <c r="I697" s="107">
        <v>27532.02</v>
      </c>
      <c r="J697" s="67">
        <v>45566</v>
      </c>
      <c r="K697" s="69"/>
      <c r="L697" s="67"/>
      <c r="M697" s="67"/>
      <c r="N697" s="71"/>
      <c r="O697" s="70"/>
      <c r="P697" s="81"/>
    </row>
    <row r="698" spans="1:46" x14ac:dyDescent="0.25">
      <c r="A698" s="60">
        <v>6</v>
      </c>
      <c r="B698" s="62" t="s">
        <v>1459</v>
      </c>
      <c r="C698" s="62" t="s">
        <v>1466</v>
      </c>
      <c r="D698" s="62" t="s">
        <v>144</v>
      </c>
      <c r="E698" s="79" t="s">
        <v>1468</v>
      </c>
      <c r="F698" s="79" t="s">
        <v>235</v>
      </c>
      <c r="G698" s="80">
        <v>0.4</v>
      </c>
      <c r="H698" s="65">
        <v>9</v>
      </c>
      <c r="I698" s="107">
        <v>14925.33</v>
      </c>
      <c r="J698" s="67">
        <v>45566</v>
      </c>
      <c r="K698" s="69"/>
      <c r="L698" s="67"/>
      <c r="M698" s="67"/>
      <c r="N698" s="71"/>
      <c r="O698" s="70"/>
      <c r="P698" s="81"/>
    </row>
    <row r="699" spans="1:46" x14ac:dyDescent="0.25">
      <c r="A699" s="60">
        <v>6</v>
      </c>
      <c r="B699" s="62" t="s">
        <v>1459</v>
      </c>
      <c r="C699" s="62" t="s">
        <v>1466</v>
      </c>
      <c r="D699" s="62" t="s">
        <v>144</v>
      </c>
      <c r="E699" s="79" t="s">
        <v>1469</v>
      </c>
      <c r="F699" s="79" t="s">
        <v>247</v>
      </c>
      <c r="G699" s="80">
        <v>0.3</v>
      </c>
      <c r="H699" s="65">
        <v>10</v>
      </c>
      <c r="I699" s="107">
        <v>9550</v>
      </c>
      <c r="J699" s="67">
        <v>45566</v>
      </c>
      <c r="K699" s="69"/>
      <c r="L699" s="67"/>
      <c r="M699" s="67"/>
      <c r="N699" s="71"/>
      <c r="O699" s="70"/>
      <c r="P699" s="81"/>
    </row>
    <row r="700" spans="1:46" x14ac:dyDescent="0.25">
      <c r="A700" s="60">
        <v>6</v>
      </c>
      <c r="B700" s="62" t="s">
        <v>1459</v>
      </c>
      <c r="C700" s="62" t="s">
        <v>1466</v>
      </c>
      <c r="D700" s="62" t="s">
        <v>144</v>
      </c>
      <c r="E700" s="79" t="s">
        <v>664</v>
      </c>
      <c r="F700" s="79" t="s">
        <v>1470</v>
      </c>
      <c r="G700" s="80">
        <v>0.2</v>
      </c>
      <c r="H700" s="65">
        <v>10</v>
      </c>
      <c r="I700" s="107">
        <v>7660</v>
      </c>
      <c r="J700" s="67">
        <v>45566</v>
      </c>
      <c r="K700" s="69">
        <f>SUM(I697:I700)</f>
        <v>59667.35</v>
      </c>
      <c r="L700" s="67"/>
      <c r="M700" s="67"/>
      <c r="N700" s="71">
        <v>59667.35</v>
      </c>
      <c r="O700" s="70">
        <v>0</v>
      </c>
      <c r="P700" s="81"/>
    </row>
    <row r="701" spans="1:46" x14ac:dyDescent="0.25">
      <c r="A701" s="51">
        <v>6</v>
      </c>
      <c r="B701" s="42" t="s">
        <v>107</v>
      </c>
      <c r="C701" s="52"/>
      <c r="D701" s="52"/>
      <c r="E701" s="52"/>
      <c r="F701" s="52"/>
      <c r="G701" s="53"/>
      <c r="H701" s="54"/>
      <c r="I701" s="55"/>
      <c r="J701" s="56"/>
      <c r="K701" s="57"/>
      <c r="L701" s="329">
        <f>SUM(K702:K703)</f>
        <v>80000</v>
      </c>
      <c r="M701" s="343"/>
      <c r="N701" s="48"/>
      <c r="O701" s="49"/>
      <c r="P701" s="192"/>
    </row>
    <row r="702" spans="1:46" ht="20.25" customHeight="1" x14ac:dyDescent="0.25">
      <c r="A702" s="60">
        <v>6</v>
      </c>
      <c r="B702" s="62" t="s">
        <v>1471</v>
      </c>
      <c r="C702" s="62" t="s">
        <v>1472</v>
      </c>
      <c r="D702" s="62" t="s">
        <v>144</v>
      </c>
      <c r="E702" s="62" t="s">
        <v>1473</v>
      </c>
      <c r="F702" s="62" t="s">
        <v>1201</v>
      </c>
      <c r="G702" s="64">
        <v>0.214</v>
      </c>
      <c r="H702" s="65">
        <v>9</v>
      </c>
      <c r="I702" s="110">
        <v>55000</v>
      </c>
      <c r="J702" s="67">
        <v>45572</v>
      </c>
      <c r="K702" s="68"/>
      <c r="L702" s="69"/>
      <c r="M702" s="70"/>
      <c r="N702" s="71"/>
      <c r="O702" s="70"/>
      <c r="P702" s="72"/>
    </row>
    <row r="703" spans="1:46" ht="20.25" customHeight="1" x14ac:dyDescent="0.25">
      <c r="A703" s="60">
        <v>6</v>
      </c>
      <c r="B703" s="62" t="s">
        <v>1471</v>
      </c>
      <c r="C703" s="62" t="s">
        <v>1472</v>
      </c>
      <c r="D703" s="62" t="s">
        <v>144</v>
      </c>
      <c r="E703" s="62" t="s">
        <v>1474</v>
      </c>
      <c r="F703" s="62" t="s">
        <v>251</v>
      </c>
      <c r="G703" s="64">
        <v>0.04</v>
      </c>
      <c r="H703" s="65">
        <v>9</v>
      </c>
      <c r="I703" s="110">
        <v>25000</v>
      </c>
      <c r="J703" s="67">
        <v>45572</v>
      </c>
      <c r="K703" s="68">
        <f>SUM(I702:I703)</f>
        <v>80000</v>
      </c>
      <c r="L703" s="69"/>
      <c r="M703" s="70"/>
      <c r="N703" s="71">
        <v>80000</v>
      </c>
      <c r="O703" s="70">
        <v>0</v>
      </c>
      <c r="P703" s="72"/>
    </row>
    <row r="704" spans="1:46" s="127" customFormat="1" ht="18.75" x14ac:dyDescent="0.3">
      <c r="A704" s="146">
        <v>7</v>
      </c>
      <c r="B704" s="194" t="s">
        <v>1475</v>
      </c>
      <c r="C704" s="52"/>
      <c r="D704" s="195"/>
      <c r="E704" s="196" t="s">
        <v>151</v>
      </c>
      <c r="F704" s="195"/>
      <c r="G704" s="196"/>
      <c r="H704" s="197"/>
      <c r="I704" s="198"/>
      <c r="J704" s="199"/>
      <c r="K704" s="200"/>
      <c r="L704" s="344"/>
      <c r="M704" s="345">
        <f>SUM(L705:L808)</f>
        <v>12522491.470000001</v>
      </c>
      <c r="N704" s="149"/>
      <c r="O704" s="150"/>
      <c r="P704" s="151"/>
      <c r="Q704" s="126"/>
      <c r="R704" s="126"/>
      <c r="S704" s="126"/>
      <c r="T704" s="126"/>
      <c r="U704" s="126"/>
      <c r="V704" s="126"/>
      <c r="W704" s="126"/>
      <c r="X704" s="126"/>
      <c r="Y704" s="126"/>
      <c r="Z704" s="126"/>
      <c r="AA704" s="126"/>
      <c r="AB704" s="126"/>
      <c r="AC704" s="126"/>
      <c r="AD704" s="126"/>
      <c r="AE704" s="126"/>
      <c r="AF704" s="126"/>
      <c r="AG704" s="126"/>
      <c r="AH704" s="126"/>
      <c r="AI704" s="126"/>
      <c r="AJ704" s="126"/>
      <c r="AK704" s="126"/>
      <c r="AL704" s="126"/>
      <c r="AM704" s="126"/>
      <c r="AN704" s="126"/>
      <c r="AO704" s="126"/>
      <c r="AP704" s="126"/>
      <c r="AQ704" s="126"/>
      <c r="AR704" s="126"/>
      <c r="AS704" s="126"/>
      <c r="AT704" s="126"/>
    </row>
    <row r="705" spans="1:16" x14ac:dyDescent="0.25">
      <c r="A705" s="164">
        <v>7</v>
      </c>
      <c r="B705" s="102" t="s">
        <v>4</v>
      </c>
      <c r="C705" s="52"/>
      <c r="D705" s="201"/>
      <c r="E705" s="202"/>
      <c r="F705" s="201"/>
      <c r="G705" s="202"/>
      <c r="H705" s="203"/>
      <c r="I705" s="204"/>
      <c r="J705" s="205"/>
      <c r="K705" s="206"/>
      <c r="L705" s="346">
        <f>SUM(K706:K707)</f>
        <v>416000</v>
      </c>
      <c r="M705" s="347"/>
      <c r="N705" s="48"/>
      <c r="O705" s="49"/>
      <c r="P705" s="207"/>
    </row>
    <row r="706" spans="1:16" ht="19.5" customHeight="1" x14ac:dyDescent="0.25">
      <c r="A706" s="144">
        <v>7</v>
      </c>
      <c r="B706" s="145" t="s">
        <v>1476</v>
      </c>
      <c r="C706" s="145" t="s">
        <v>1477</v>
      </c>
      <c r="D706" s="62" t="s">
        <v>144</v>
      </c>
      <c r="E706" s="79" t="s">
        <v>1478</v>
      </c>
      <c r="F706" s="79" t="s">
        <v>1479</v>
      </c>
      <c r="G706" s="80">
        <v>3.39</v>
      </c>
      <c r="H706" s="65">
        <v>9</v>
      </c>
      <c r="I706" s="107">
        <v>196000</v>
      </c>
      <c r="J706" s="67">
        <v>45575</v>
      </c>
      <c r="K706" s="69">
        <f>SUM(I706)</f>
        <v>196000</v>
      </c>
      <c r="L706" s="67"/>
      <c r="M706" s="67"/>
      <c r="N706" s="71">
        <v>196000</v>
      </c>
      <c r="O706" s="70">
        <v>0</v>
      </c>
      <c r="P706" s="81"/>
    </row>
    <row r="707" spans="1:16" ht="31.5" customHeight="1" x14ac:dyDescent="0.25">
      <c r="A707" s="144">
        <v>7</v>
      </c>
      <c r="B707" s="145" t="s">
        <v>1476</v>
      </c>
      <c r="C707" s="145" t="s">
        <v>1480</v>
      </c>
      <c r="D707" s="62" t="s">
        <v>317</v>
      </c>
      <c r="E707" s="79" t="s">
        <v>1481</v>
      </c>
      <c r="F707" s="79" t="s">
        <v>1482</v>
      </c>
      <c r="G707" s="80">
        <v>0.65</v>
      </c>
      <c r="H707" s="65">
        <v>9</v>
      </c>
      <c r="I707" s="107">
        <v>220000</v>
      </c>
      <c r="J707" s="67">
        <v>45565</v>
      </c>
      <c r="K707" s="69">
        <f>SUM(I707)</f>
        <v>220000</v>
      </c>
      <c r="L707" s="67"/>
      <c r="M707" s="67"/>
      <c r="N707" s="71">
        <f>SUM(I707)</f>
        <v>220000</v>
      </c>
      <c r="O707" s="70">
        <v>0</v>
      </c>
      <c r="P707" s="81"/>
    </row>
    <row r="708" spans="1:16" x14ac:dyDescent="0.25">
      <c r="A708" s="164">
        <v>7</v>
      </c>
      <c r="B708" s="102" t="s">
        <v>10</v>
      </c>
      <c r="C708" s="52"/>
      <c r="D708" s="201"/>
      <c r="E708" s="202"/>
      <c r="F708" s="201"/>
      <c r="G708" s="202"/>
      <c r="H708" s="203"/>
      <c r="I708" s="204"/>
      <c r="J708" s="205"/>
      <c r="K708" s="206"/>
      <c r="L708" s="346">
        <f>SUM(K709:K716)</f>
        <v>850382.65999999992</v>
      </c>
      <c r="M708" s="347"/>
      <c r="N708" s="48"/>
      <c r="O708" s="49"/>
      <c r="P708" s="207"/>
    </row>
    <row r="709" spans="1:16" x14ac:dyDescent="0.25">
      <c r="A709" s="60">
        <v>7</v>
      </c>
      <c r="B709" s="62" t="s">
        <v>1483</v>
      </c>
      <c r="C709" s="62" t="s">
        <v>1484</v>
      </c>
      <c r="D709" s="62" t="s">
        <v>359</v>
      </c>
      <c r="E709" s="79" t="s">
        <v>1485</v>
      </c>
      <c r="F709" s="79" t="s">
        <v>749</v>
      </c>
      <c r="G709" s="80">
        <v>1.8</v>
      </c>
      <c r="H709" s="65">
        <v>10</v>
      </c>
      <c r="I709" s="107">
        <v>204500</v>
      </c>
      <c r="J709" s="67">
        <v>45580</v>
      </c>
      <c r="K709" s="69"/>
      <c r="L709" s="67"/>
      <c r="M709" s="67"/>
      <c r="N709" s="71"/>
      <c r="O709" s="70"/>
      <c r="P709" s="81"/>
    </row>
    <row r="710" spans="1:16" x14ac:dyDescent="0.25">
      <c r="A710" s="60">
        <v>7</v>
      </c>
      <c r="B710" s="62" t="s">
        <v>1483</v>
      </c>
      <c r="C710" s="62" t="s">
        <v>1484</v>
      </c>
      <c r="D710" s="62" t="s">
        <v>359</v>
      </c>
      <c r="E710" s="79" t="s">
        <v>1486</v>
      </c>
      <c r="F710" s="79" t="s">
        <v>1487</v>
      </c>
      <c r="G710" s="80">
        <v>1.88</v>
      </c>
      <c r="H710" s="65">
        <v>10</v>
      </c>
      <c r="I710" s="107">
        <v>257625</v>
      </c>
      <c r="J710" s="67">
        <v>45580</v>
      </c>
      <c r="K710" s="69"/>
      <c r="L710" s="67"/>
      <c r="M710" s="67"/>
      <c r="N710" s="71"/>
      <c r="O710" s="70"/>
      <c r="P710" s="81"/>
    </row>
    <row r="711" spans="1:16" x14ac:dyDescent="0.25">
      <c r="A711" s="60">
        <v>7</v>
      </c>
      <c r="B711" s="62" t="s">
        <v>1483</v>
      </c>
      <c r="C711" s="62" t="s">
        <v>1484</v>
      </c>
      <c r="D711" s="62" t="s">
        <v>359</v>
      </c>
      <c r="E711" s="79" t="s">
        <v>1488</v>
      </c>
      <c r="F711" s="79" t="s">
        <v>1489</v>
      </c>
      <c r="G711" s="80">
        <v>1.68</v>
      </c>
      <c r="H711" s="65">
        <v>9</v>
      </c>
      <c r="I711" s="107">
        <v>166875</v>
      </c>
      <c r="J711" s="67">
        <v>45580</v>
      </c>
      <c r="K711" s="69"/>
      <c r="L711" s="67"/>
      <c r="M711" s="67"/>
      <c r="N711" s="71"/>
      <c r="O711" s="70"/>
      <c r="P711" s="81"/>
    </row>
    <row r="712" spans="1:16" x14ac:dyDescent="0.25">
      <c r="A712" s="60">
        <v>7</v>
      </c>
      <c r="B712" s="62" t="s">
        <v>1483</v>
      </c>
      <c r="C712" s="62" t="s">
        <v>1484</v>
      </c>
      <c r="D712" s="62" t="s">
        <v>359</v>
      </c>
      <c r="E712" s="79" t="s">
        <v>1490</v>
      </c>
      <c r="F712" s="79" t="s">
        <v>185</v>
      </c>
      <c r="G712" s="80">
        <v>0.5</v>
      </c>
      <c r="H712" s="65">
        <v>9</v>
      </c>
      <c r="I712" s="107">
        <v>63750</v>
      </c>
      <c r="J712" s="67">
        <v>45580</v>
      </c>
      <c r="K712" s="69">
        <f>SUM(I709:I712)</f>
        <v>692750</v>
      </c>
      <c r="L712" s="67"/>
      <c r="M712" s="67"/>
      <c r="N712" s="71">
        <f>SUM(I709:I712)</f>
        <v>692750</v>
      </c>
      <c r="O712" s="70">
        <v>0</v>
      </c>
      <c r="P712" s="81"/>
    </row>
    <row r="713" spans="1:16" x14ac:dyDescent="0.25">
      <c r="A713" s="60">
        <v>7</v>
      </c>
      <c r="B713" s="62" t="s">
        <v>1483</v>
      </c>
      <c r="C713" s="62" t="s">
        <v>1491</v>
      </c>
      <c r="D713" s="62" t="s">
        <v>144</v>
      </c>
      <c r="E713" s="79" t="s">
        <v>1492</v>
      </c>
      <c r="F713" s="79" t="s">
        <v>1398</v>
      </c>
      <c r="G713" s="80">
        <v>0.1</v>
      </c>
      <c r="H713" s="65">
        <v>10</v>
      </c>
      <c r="I713" s="107">
        <v>28828.51</v>
      </c>
      <c r="J713" s="67">
        <v>45568</v>
      </c>
      <c r="K713" s="69"/>
      <c r="L713" s="67"/>
      <c r="M713" s="67"/>
      <c r="N713" s="71"/>
      <c r="O713" s="70"/>
      <c r="P713" s="81"/>
    </row>
    <row r="714" spans="1:16" x14ac:dyDescent="0.25">
      <c r="A714" s="60">
        <v>7</v>
      </c>
      <c r="B714" s="62" t="s">
        <v>1483</v>
      </c>
      <c r="C714" s="62" t="s">
        <v>1491</v>
      </c>
      <c r="D714" s="62" t="s">
        <v>144</v>
      </c>
      <c r="E714" s="79" t="s">
        <v>1493</v>
      </c>
      <c r="F714" s="79" t="s">
        <v>1494</v>
      </c>
      <c r="G714" s="80">
        <v>0.3</v>
      </c>
      <c r="H714" s="65">
        <v>10</v>
      </c>
      <c r="I714" s="107">
        <v>82082.69</v>
      </c>
      <c r="J714" s="67">
        <v>45568</v>
      </c>
      <c r="K714" s="69"/>
      <c r="L714" s="67"/>
      <c r="M714" s="67"/>
      <c r="N714" s="71"/>
      <c r="O714" s="70"/>
      <c r="P714" s="81"/>
    </row>
    <row r="715" spans="1:16" x14ac:dyDescent="0.25">
      <c r="A715" s="60">
        <v>7</v>
      </c>
      <c r="B715" s="62" t="s">
        <v>1483</v>
      </c>
      <c r="C715" s="62" t="s">
        <v>1491</v>
      </c>
      <c r="D715" s="62" t="s">
        <v>144</v>
      </c>
      <c r="E715" s="79" t="s">
        <v>1495</v>
      </c>
      <c r="F715" s="79" t="s">
        <v>816</v>
      </c>
      <c r="G715" s="80">
        <v>0.11</v>
      </c>
      <c r="H715" s="65">
        <v>9</v>
      </c>
      <c r="I715" s="107">
        <v>36505.53</v>
      </c>
      <c r="J715" s="67">
        <v>45568</v>
      </c>
      <c r="K715" s="69"/>
      <c r="L715" s="67"/>
      <c r="M715" s="67"/>
      <c r="N715" s="71"/>
      <c r="O715" s="70"/>
      <c r="P715" s="81"/>
    </row>
    <row r="716" spans="1:16" x14ac:dyDescent="0.25">
      <c r="A716" s="60">
        <v>7</v>
      </c>
      <c r="B716" s="62" t="s">
        <v>1483</v>
      </c>
      <c r="C716" s="62" t="s">
        <v>1491</v>
      </c>
      <c r="D716" s="62" t="s">
        <v>144</v>
      </c>
      <c r="E716" s="79" t="s">
        <v>1496</v>
      </c>
      <c r="F716" s="79" t="s">
        <v>1497</v>
      </c>
      <c r="G716" s="80">
        <v>0.06</v>
      </c>
      <c r="H716" s="65">
        <v>9</v>
      </c>
      <c r="I716" s="107">
        <v>10215.93</v>
      </c>
      <c r="J716" s="67">
        <v>45568</v>
      </c>
      <c r="K716" s="69">
        <f>SUM(I713:I716)</f>
        <v>157632.65999999997</v>
      </c>
      <c r="L716" s="67"/>
      <c r="M716" s="67"/>
      <c r="N716" s="71">
        <f>SUM(I713:I716)</f>
        <v>157632.65999999997</v>
      </c>
      <c r="O716" s="70">
        <v>0</v>
      </c>
      <c r="P716" s="81"/>
    </row>
    <row r="717" spans="1:16" x14ac:dyDescent="0.25">
      <c r="A717" s="164">
        <v>7</v>
      </c>
      <c r="B717" s="102" t="s">
        <v>12</v>
      </c>
      <c r="C717" s="52"/>
      <c r="D717" s="201"/>
      <c r="E717" s="202"/>
      <c r="F717" s="201"/>
      <c r="G717" s="202"/>
      <c r="H717" s="203"/>
      <c r="I717" s="204"/>
      <c r="J717" s="205"/>
      <c r="K717" s="206"/>
      <c r="L717" s="346">
        <f>SUM(I718:I723)</f>
        <v>809000</v>
      </c>
      <c r="M717" s="347"/>
      <c r="N717" s="48"/>
      <c r="O717" s="49"/>
      <c r="P717" s="207"/>
    </row>
    <row r="718" spans="1:16" ht="21.75" customHeight="1" x14ac:dyDescent="0.25">
      <c r="A718" s="60">
        <v>7</v>
      </c>
      <c r="B718" s="62" t="s">
        <v>1498</v>
      </c>
      <c r="C718" s="62" t="s">
        <v>1499</v>
      </c>
      <c r="D718" s="62" t="s">
        <v>359</v>
      </c>
      <c r="E718" s="62" t="s">
        <v>1500</v>
      </c>
      <c r="F718" s="62" t="s">
        <v>1372</v>
      </c>
      <c r="G718" s="64">
        <v>1.8</v>
      </c>
      <c r="H718" s="65">
        <v>9</v>
      </c>
      <c r="I718" s="107">
        <v>230000</v>
      </c>
      <c r="J718" s="67">
        <v>45558</v>
      </c>
      <c r="K718" s="143"/>
      <c r="L718" s="69"/>
      <c r="M718" s="69"/>
      <c r="N718" s="75"/>
      <c r="O718" s="76"/>
      <c r="P718" s="77"/>
    </row>
    <row r="719" spans="1:16" ht="21.75" customHeight="1" x14ac:dyDescent="0.25">
      <c r="A719" s="60">
        <v>7</v>
      </c>
      <c r="B719" s="62" t="s">
        <v>1498</v>
      </c>
      <c r="C719" s="62" t="s">
        <v>1499</v>
      </c>
      <c r="D719" s="62" t="s">
        <v>359</v>
      </c>
      <c r="E719" s="62" t="s">
        <v>1501</v>
      </c>
      <c r="F719" s="62" t="s">
        <v>1502</v>
      </c>
      <c r="G719" s="64">
        <v>1.3</v>
      </c>
      <c r="H719" s="65">
        <v>9</v>
      </c>
      <c r="I719" s="107">
        <v>115000</v>
      </c>
      <c r="J719" s="67">
        <v>45558</v>
      </c>
      <c r="K719" s="143"/>
      <c r="L719" s="69"/>
      <c r="M719" s="69"/>
      <c r="N719" s="88"/>
      <c r="O719" s="89"/>
      <c r="P719" s="90"/>
    </row>
    <row r="720" spans="1:16" ht="21.75" customHeight="1" x14ac:dyDescent="0.25">
      <c r="A720" s="60">
        <v>7</v>
      </c>
      <c r="B720" s="62" t="s">
        <v>1498</v>
      </c>
      <c r="C720" s="62" t="s">
        <v>1499</v>
      </c>
      <c r="D720" s="62" t="s">
        <v>359</v>
      </c>
      <c r="E720" s="62" t="s">
        <v>1503</v>
      </c>
      <c r="F720" s="62" t="s">
        <v>1284</v>
      </c>
      <c r="G720" s="64">
        <v>0.52</v>
      </c>
      <c r="H720" s="65">
        <v>10</v>
      </c>
      <c r="I720" s="107">
        <v>46000</v>
      </c>
      <c r="J720" s="67">
        <v>45558</v>
      </c>
      <c r="K720" s="143"/>
      <c r="L720" s="69"/>
      <c r="M720" s="69"/>
      <c r="N720" s="71"/>
      <c r="O720" s="70"/>
      <c r="P720" s="72"/>
    </row>
    <row r="721" spans="1:16" ht="21.75" customHeight="1" x14ac:dyDescent="0.25">
      <c r="A721" s="60">
        <v>7</v>
      </c>
      <c r="B721" s="62" t="s">
        <v>1498</v>
      </c>
      <c r="C721" s="62" t="s">
        <v>1499</v>
      </c>
      <c r="D721" s="62" t="s">
        <v>359</v>
      </c>
      <c r="E721" s="62" t="s">
        <v>1503</v>
      </c>
      <c r="F721" s="62" t="s">
        <v>1284</v>
      </c>
      <c r="G721" s="64">
        <v>0.27</v>
      </c>
      <c r="H721" s="65">
        <v>9</v>
      </c>
      <c r="I721" s="107">
        <v>24000</v>
      </c>
      <c r="J721" s="67">
        <v>45558</v>
      </c>
      <c r="K721" s="143"/>
      <c r="L721" s="69"/>
      <c r="M721" s="69"/>
      <c r="N721" s="71"/>
      <c r="O721" s="70"/>
      <c r="P721" s="72"/>
    </row>
    <row r="722" spans="1:16" ht="21.75" customHeight="1" x14ac:dyDescent="0.25">
      <c r="A722" s="60">
        <v>7</v>
      </c>
      <c r="B722" s="62" t="s">
        <v>1498</v>
      </c>
      <c r="C722" s="62" t="s">
        <v>1499</v>
      </c>
      <c r="D722" s="62" t="s">
        <v>359</v>
      </c>
      <c r="E722" s="62" t="s">
        <v>1504</v>
      </c>
      <c r="F722" s="62" t="s">
        <v>934</v>
      </c>
      <c r="G722" s="64">
        <v>1.526</v>
      </c>
      <c r="H722" s="65">
        <v>8</v>
      </c>
      <c r="I722" s="107">
        <v>144000</v>
      </c>
      <c r="J722" s="67">
        <v>45558</v>
      </c>
      <c r="K722" s="143">
        <f>SUM(I717:I722)</f>
        <v>559000</v>
      </c>
      <c r="L722" s="69"/>
      <c r="M722" s="69"/>
      <c r="N722" s="71">
        <v>915400</v>
      </c>
      <c r="O722" s="70">
        <v>0</v>
      </c>
      <c r="P722" s="72"/>
    </row>
    <row r="723" spans="1:16" ht="27.6" customHeight="1" x14ac:dyDescent="0.25">
      <c r="A723" s="60">
        <v>7</v>
      </c>
      <c r="B723" s="62" t="s">
        <v>1498</v>
      </c>
      <c r="C723" s="62" t="s">
        <v>1505</v>
      </c>
      <c r="D723" s="62" t="s">
        <v>1506</v>
      </c>
      <c r="E723" s="62" t="s">
        <v>1507</v>
      </c>
      <c r="F723" s="62" t="s">
        <v>1508</v>
      </c>
      <c r="G723" s="64">
        <v>1</v>
      </c>
      <c r="H723" s="65">
        <v>8</v>
      </c>
      <c r="I723" s="107">
        <v>250000</v>
      </c>
      <c r="J723" s="67">
        <v>45580</v>
      </c>
      <c r="K723" s="70">
        <f>SUM(I723)</f>
        <v>250000</v>
      </c>
      <c r="L723" s="69"/>
      <c r="M723" s="69"/>
      <c r="N723" s="71">
        <v>250000</v>
      </c>
      <c r="O723" s="70">
        <v>0</v>
      </c>
      <c r="P723" s="72"/>
    </row>
    <row r="724" spans="1:16" x14ac:dyDescent="0.25">
      <c r="A724" s="164">
        <v>7</v>
      </c>
      <c r="B724" s="102" t="s">
        <v>34</v>
      </c>
      <c r="C724" s="208"/>
      <c r="D724" s="201"/>
      <c r="E724" s="202"/>
      <c r="F724" s="201"/>
      <c r="G724" s="202"/>
      <c r="H724" s="203"/>
      <c r="I724" s="204"/>
      <c r="J724" s="205"/>
      <c r="K724" s="206"/>
      <c r="L724" s="346">
        <f>SUM(K725:K762)</f>
        <v>3338256.62</v>
      </c>
      <c r="M724" s="347"/>
      <c r="N724" s="48"/>
      <c r="O724" s="49"/>
      <c r="P724" s="207"/>
    </row>
    <row r="725" spans="1:16" ht="13.5" customHeight="1" x14ac:dyDescent="0.25">
      <c r="A725" s="60">
        <v>7</v>
      </c>
      <c r="B725" s="62" t="s">
        <v>1509</v>
      </c>
      <c r="C725" s="62" t="s">
        <v>1510</v>
      </c>
      <c r="D725" s="62" t="s">
        <v>359</v>
      </c>
      <c r="E725" s="62" t="s">
        <v>1511</v>
      </c>
      <c r="F725" s="62" t="s">
        <v>1512</v>
      </c>
      <c r="G725" s="64">
        <v>1.27</v>
      </c>
      <c r="H725" s="65">
        <v>10</v>
      </c>
      <c r="I725" s="143">
        <v>226722.9</v>
      </c>
      <c r="J725" s="67">
        <v>45574</v>
      </c>
      <c r="K725" s="68"/>
      <c r="L725" s="69"/>
      <c r="M725" s="70"/>
      <c r="N725" s="71"/>
      <c r="O725" s="70"/>
      <c r="P725" s="72"/>
    </row>
    <row r="726" spans="1:16" ht="13.5" customHeight="1" x14ac:dyDescent="0.25">
      <c r="A726" s="60">
        <v>7</v>
      </c>
      <c r="B726" s="62" t="s">
        <v>1509</v>
      </c>
      <c r="C726" s="62" t="s">
        <v>1510</v>
      </c>
      <c r="D726" s="62" t="s">
        <v>359</v>
      </c>
      <c r="E726" s="62" t="s">
        <v>1513</v>
      </c>
      <c r="F726" s="62" t="s">
        <v>247</v>
      </c>
      <c r="G726" s="64">
        <v>0.35</v>
      </c>
      <c r="H726" s="65">
        <v>10</v>
      </c>
      <c r="I726" s="143">
        <v>55788.38</v>
      </c>
      <c r="J726" s="67">
        <v>45574</v>
      </c>
      <c r="K726" s="68"/>
      <c r="L726" s="69"/>
      <c r="M726" s="70"/>
      <c r="N726" s="71"/>
      <c r="O726" s="70"/>
      <c r="P726" s="72"/>
    </row>
    <row r="727" spans="1:16" ht="13.5" customHeight="1" x14ac:dyDescent="0.25">
      <c r="A727" s="60">
        <v>7</v>
      </c>
      <c r="B727" s="62" t="s">
        <v>1509</v>
      </c>
      <c r="C727" s="62" t="s">
        <v>1510</v>
      </c>
      <c r="D727" s="62" t="s">
        <v>359</v>
      </c>
      <c r="E727" s="62" t="s">
        <v>1514</v>
      </c>
      <c r="F727" s="62" t="s">
        <v>1201</v>
      </c>
      <c r="G727" s="64">
        <v>0.36</v>
      </c>
      <c r="H727" s="65">
        <v>9</v>
      </c>
      <c r="I727" s="143">
        <v>66105.83</v>
      </c>
      <c r="J727" s="67">
        <v>45574</v>
      </c>
      <c r="K727" s="68"/>
      <c r="L727" s="69"/>
      <c r="M727" s="70"/>
      <c r="N727" s="71"/>
      <c r="O727" s="70"/>
      <c r="P727" s="72"/>
    </row>
    <row r="728" spans="1:16" ht="13.5" customHeight="1" x14ac:dyDescent="0.25">
      <c r="A728" s="60">
        <v>7</v>
      </c>
      <c r="B728" s="62" t="s">
        <v>1509</v>
      </c>
      <c r="C728" s="62" t="s">
        <v>1510</v>
      </c>
      <c r="D728" s="62" t="s">
        <v>359</v>
      </c>
      <c r="E728" s="62" t="s">
        <v>1515</v>
      </c>
      <c r="F728" s="62" t="s">
        <v>237</v>
      </c>
      <c r="G728" s="64">
        <v>0.15</v>
      </c>
      <c r="H728" s="65">
        <v>8</v>
      </c>
      <c r="I728" s="143">
        <v>24373.18</v>
      </c>
      <c r="J728" s="67">
        <v>45574</v>
      </c>
      <c r="K728" s="68"/>
      <c r="L728" s="69"/>
      <c r="M728" s="70"/>
      <c r="N728" s="71"/>
      <c r="O728" s="70"/>
      <c r="P728" s="72"/>
    </row>
    <row r="729" spans="1:16" ht="13.5" customHeight="1" x14ac:dyDescent="0.25">
      <c r="A729" s="60">
        <v>7</v>
      </c>
      <c r="B729" s="62" t="s">
        <v>1509</v>
      </c>
      <c r="C729" s="62" t="s">
        <v>1510</v>
      </c>
      <c r="D729" s="62" t="s">
        <v>359</v>
      </c>
      <c r="E729" s="62" t="s">
        <v>1516</v>
      </c>
      <c r="F729" s="62" t="s">
        <v>1517</v>
      </c>
      <c r="G729" s="64">
        <v>0.17</v>
      </c>
      <c r="H729" s="65">
        <v>9</v>
      </c>
      <c r="I729" s="143">
        <v>25116.33</v>
      </c>
      <c r="J729" s="67">
        <v>45574</v>
      </c>
      <c r="K729" s="68">
        <f>SUM(I725:I729)</f>
        <v>398106.62</v>
      </c>
      <c r="L729" s="69"/>
      <c r="M729" s="70"/>
      <c r="N729" s="71">
        <v>398106.62</v>
      </c>
      <c r="O729" s="70">
        <v>0</v>
      </c>
      <c r="P729" s="72"/>
    </row>
    <row r="730" spans="1:16" ht="13.5" customHeight="1" x14ac:dyDescent="0.25">
      <c r="A730" s="60">
        <v>7</v>
      </c>
      <c r="B730" s="62" t="s">
        <v>1509</v>
      </c>
      <c r="C730" s="62" t="s">
        <v>1518</v>
      </c>
      <c r="D730" s="62" t="s">
        <v>144</v>
      </c>
      <c r="E730" s="62" t="s">
        <v>1519</v>
      </c>
      <c r="F730" s="62" t="s">
        <v>751</v>
      </c>
      <c r="G730" s="64">
        <v>3.2850000000000001</v>
      </c>
      <c r="H730" s="65">
        <v>10</v>
      </c>
      <c r="I730" s="143">
        <v>331980</v>
      </c>
      <c r="J730" s="67">
        <v>45574</v>
      </c>
      <c r="K730" s="68"/>
      <c r="L730" s="69"/>
      <c r="M730" s="70"/>
      <c r="N730" s="71"/>
      <c r="O730" s="70"/>
      <c r="P730" s="72"/>
    </row>
    <row r="731" spans="1:16" ht="13.5" customHeight="1" x14ac:dyDescent="0.25">
      <c r="A731" s="60">
        <v>7</v>
      </c>
      <c r="B731" s="62" t="s">
        <v>1509</v>
      </c>
      <c r="C731" s="62" t="s">
        <v>1518</v>
      </c>
      <c r="D731" s="62" t="s">
        <v>144</v>
      </c>
      <c r="E731" s="62" t="s">
        <v>1520</v>
      </c>
      <c r="F731" s="62" t="s">
        <v>351</v>
      </c>
      <c r="G731" s="64">
        <v>3.86</v>
      </c>
      <c r="H731" s="65">
        <v>9</v>
      </c>
      <c r="I731" s="143">
        <v>394680</v>
      </c>
      <c r="J731" s="67">
        <v>45574</v>
      </c>
      <c r="K731" s="68"/>
      <c r="L731" s="69"/>
      <c r="M731" s="70"/>
      <c r="N731" s="71"/>
      <c r="O731" s="70"/>
      <c r="P731" s="72"/>
    </row>
    <row r="732" spans="1:16" ht="13.5" customHeight="1" x14ac:dyDescent="0.25">
      <c r="A732" s="60">
        <v>7</v>
      </c>
      <c r="B732" s="62" t="s">
        <v>1509</v>
      </c>
      <c r="C732" s="62" t="s">
        <v>1518</v>
      </c>
      <c r="D732" s="62" t="s">
        <v>144</v>
      </c>
      <c r="E732" s="62" t="s">
        <v>1521</v>
      </c>
      <c r="F732" s="62" t="s">
        <v>1522</v>
      </c>
      <c r="G732" s="64">
        <v>1.1200000000000001</v>
      </c>
      <c r="H732" s="65">
        <v>10</v>
      </c>
      <c r="I732" s="143">
        <v>106128</v>
      </c>
      <c r="J732" s="67">
        <v>45574</v>
      </c>
      <c r="K732" s="68"/>
      <c r="L732" s="69"/>
      <c r="M732" s="70"/>
      <c r="N732" s="71"/>
      <c r="O732" s="70"/>
      <c r="P732" s="72"/>
    </row>
    <row r="733" spans="1:16" ht="13.5" customHeight="1" x14ac:dyDescent="0.25">
      <c r="A733" s="60">
        <v>7</v>
      </c>
      <c r="B733" s="62" t="s">
        <v>1509</v>
      </c>
      <c r="C733" s="62" t="s">
        <v>1518</v>
      </c>
      <c r="D733" s="62" t="s">
        <v>144</v>
      </c>
      <c r="E733" s="62" t="s">
        <v>1523</v>
      </c>
      <c r="F733" s="62" t="s">
        <v>382</v>
      </c>
      <c r="G733" s="64">
        <v>2.5449999999999999</v>
      </c>
      <c r="H733" s="65">
        <v>8</v>
      </c>
      <c r="I733" s="143">
        <v>260172</v>
      </c>
      <c r="J733" s="67">
        <v>45574</v>
      </c>
      <c r="K733" s="68"/>
      <c r="L733" s="69"/>
      <c r="M733" s="70"/>
      <c r="N733" s="71"/>
      <c r="O733" s="70"/>
      <c r="P733" s="72"/>
    </row>
    <row r="734" spans="1:16" ht="13.5" customHeight="1" x14ac:dyDescent="0.25">
      <c r="A734" s="60">
        <v>7</v>
      </c>
      <c r="B734" s="62" t="s">
        <v>1509</v>
      </c>
      <c r="C734" s="62" t="s">
        <v>1518</v>
      </c>
      <c r="D734" s="62" t="s">
        <v>144</v>
      </c>
      <c r="E734" s="62" t="s">
        <v>1524</v>
      </c>
      <c r="F734" s="62" t="s">
        <v>915</v>
      </c>
      <c r="G734" s="64">
        <v>1.7010000000000001</v>
      </c>
      <c r="H734" s="65">
        <v>8</v>
      </c>
      <c r="I734" s="143">
        <v>152064</v>
      </c>
      <c r="J734" s="67">
        <v>45574</v>
      </c>
      <c r="K734" s="68"/>
      <c r="L734" s="69"/>
      <c r="M734" s="70"/>
      <c r="N734" s="71"/>
      <c r="O734" s="70"/>
      <c r="P734" s="72"/>
    </row>
    <row r="735" spans="1:16" ht="13.5" customHeight="1" x14ac:dyDescent="0.25">
      <c r="A735" s="60">
        <v>7</v>
      </c>
      <c r="B735" s="62" t="s">
        <v>1509</v>
      </c>
      <c r="C735" s="62" t="s">
        <v>1518</v>
      </c>
      <c r="D735" s="62" t="s">
        <v>144</v>
      </c>
      <c r="E735" s="62" t="s">
        <v>1525</v>
      </c>
      <c r="F735" s="62" t="s">
        <v>454</v>
      </c>
      <c r="G735" s="64">
        <v>3.1230000000000002</v>
      </c>
      <c r="H735" s="65">
        <v>9</v>
      </c>
      <c r="I735" s="143">
        <v>276144</v>
      </c>
      <c r="J735" s="67">
        <v>45574</v>
      </c>
      <c r="K735" s="68"/>
      <c r="L735" s="69"/>
      <c r="M735" s="70"/>
      <c r="N735" s="71"/>
      <c r="O735" s="70"/>
      <c r="P735" s="72"/>
    </row>
    <row r="736" spans="1:16" ht="13.5" customHeight="1" x14ac:dyDescent="0.25">
      <c r="A736" s="60">
        <v>7</v>
      </c>
      <c r="B736" s="62" t="s">
        <v>1509</v>
      </c>
      <c r="C736" s="62" t="s">
        <v>1518</v>
      </c>
      <c r="D736" s="62" t="s">
        <v>144</v>
      </c>
      <c r="E736" s="62" t="s">
        <v>1526</v>
      </c>
      <c r="F736" s="62" t="s">
        <v>971</v>
      </c>
      <c r="G736" s="64">
        <v>2.31</v>
      </c>
      <c r="H736" s="65">
        <v>9</v>
      </c>
      <c r="I736" s="143">
        <v>235224</v>
      </c>
      <c r="J736" s="67">
        <v>45574</v>
      </c>
      <c r="K736" s="68"/>
      <c r="L736" s="69"/>
      <c r="M736" s="70"/>
      <c r="N736" s="71"/>
      <c r="O736" s="70"/>
      <c r="P736" s="72"/>
    </row>
    <row r="737" spans="1:16" ht="13.5" customHeight="1" x14ac:dyDescent="0.25">
      <c r="A737" s="60">
        <v>7</v>
      </c>
      <c r="B737" s="62" t="s">
        <v>1509</v>
      </c>
      <c r="C737" s="62" t="s">
        <v>1518</v>
      </c>
      <c r="D737" s="62" t="s">
        <v>144</v>
      </c>
      <c r="E737" s="62" t="s">
        <v>1527</v>
      </c>
      <c r="F737" s="62" t="s">
        <v>1528</v>
      </c>
      <c r="G737" s="64">
        <v>0.78600000000000003</v>
      </c>
      <c r="H737" s="65">
        <v>9</v>
      </c>
      <c r="I737" s="143">
        <v>242616</v>
      </c>
      <c r="J737" s="67">
        <v>45574</v>
      </c>
      <c r="K737" s="68"/>
      <c r="L737" s="69"/>
      <c r="M737" s="70"/>
      <c r="N737" s="71"/>
      <c r="O737" s="70"/>
      <c r="P737" s="72"/>
    </row>
    <row r="738" spans="1:16" ht="13.5" customHeight="1" x14ac:dyDescent="0.25">
      <c r="A738" s="60">
        <v>7</v>
      </c>
      <c r="B738" s="62" t="s">
        <v>1509</v>
      </c>
      <c r="C738" s="62" t="s">
        <v>1518</v>
      </c>
      <c r="D738" s="62" t="s">
        <v>144</v>
      </c>
      <c r="E738" s="62" t="s">
        <v>1529</v>
      </c>
      <c r="F738" s="62" t="s">
        <v>452</v>
      </c>
      <c r="G738" s="64">
        <v>0.58799999999999997</v>
      </c>
      <c r="H738" s="65">
        <v>10</v>
      </c>
      <c r="I738" s="143">
        <v>97680</v>
      </c>
      <c r="J738" s="67">
        <v>45574</v>
      </c>
      <c r="K738" s="68"/>
      <c r="L738" s="69"/>
      <c r="M738" s="70"/>
      <c r="N738" s="71"/>
      <c r="O738" s="70"/>
      <c r="P738" s="72"/>
    </row>
    <row r="739" spans="1:16" ht="13.5" customHeight="1" x14ac:dyDescent="0.25">
      <c r="A739" s="60">
        <v>7</v>
      </c>
      <c r="B739" s="62" t="s">
        <v>1509</v>
      </c>
      <c r="C739" s="62" t="s">
        <v>1518</v>
      </c>
      <c r="D739" s="62" t="s">
        <v>144</v>
      </c>
      <c r="E739" s="62" t="s">
        <v>1530</v>
      </c>
      <c r="F739" s="62" t="s">
        <v>749</v>
      </c>
      <c r="G739" s="64">
        <v>1.04</v>
      </c>
      <c r="H739" s="65">
        <v>9</v>
      </c>
      <c r="I739" s="143">
        <v>93060</v>
      </c>
      <c r="J739" s="67">
        <v>45574</v>
      </c>
      <c r="K739" s="68"/>
      <c r="L739" s="69"/>
      <c r="M739" s="70"/>
      <c r="N739" s="71"/>
      <c r="O739" s="70"/>
      <c r="P739" s="72"/>
    </row>
    <row r="740" spans="1:16" ht="13.5" customHeight="1" x14ac:dyDescent="0.25">
      <c r="A740" s="60">
        <v>7</v>
      </c>
      <c r="B740" s="62" t="s">
        <v>1509</v>
      </c>
      <c r="C740" s="62" t="s">
        <v>1518</v>
      </c>
      <c r="D740" s="62" t="s">
        <v>144</v>
      </c>
      <c r="E740" s="62" t="s">
        <v>1531</v>
      </c>
      <c r="F740" s="62" t="s">
        <v>1532</v>
      </c>
      <c r="G740" s="64">
        <v>0.66200000000000003</v>
      </c>
      <c r="H740" s="65">
        <v>10</v>
      </c>
      <c r="I740" s="143">
        <v>58542</v>
      </c>
      <c r="J740" s="67">
        <v>45574</v>
      </c>
      <c r="K740" s="68"/>
      <c r="L740" s="69"/>
      <c r="M740" s="70"/>
      <c r="N740" s="71"/>
      <c r="O740" s="70"/>
      <c r="P740" s="72"/>
    </row>
    <row r="741" spans="1:16" ht="13.5" customHeight="1" x14ac:dyDescent="0.25">
      <c r="A741" s="60">
        <v>7</v>
      </c>
      <c r="B741" s="62" t="s">
        <v>1509</v>
      </c>
      <c r="C741" s="62" t="s">
        <v>1518</v>
      </c>
      <c r="D741" s="62" t="s">
        <v>144</v>
      </c>
      <c r="E741" s="62" t="s">
        <v>1533</v>
      </c>
      <c r="F741" s="62" t="s">
        <v>185</v>
      </c>
      <c r="G741" s="64">
        <v>0.56100000000000005</v>
      </c>
      <c r="H741" s="65">
        <v>9</v>
      </c>
      <c r="I741" s="143">
        <v>49605</v>
      </c>
      <c r="J741" s="67">
        <v>45574</v>
      </c>
      <c r="K741" s="68"/>
      <c r="L741" s="69"/>
      <c r="M741" s="70"/>
      <c r="N741" s="71"/>
      <c r="O741" s="70"/>
      <c r="P741" s="72"/>
    </row>
    <row r="742" spans="1:16" ht="13.5" customHeight="1" x14ac:dyDescent="0.25">
      <c r="A742" s="60">
        <v>7</v>
      </c>
      <c r="B742" s="62" t="s">
        <v>1509</v>
      </c>
      <c r="C742" s="62" t="s">
        <v>1518</v>
      </c>
      <c r="D742" s="62" t="s">
        <v>144</v>
      </c>
      <c r="E742" s="62" t="s">
        <v>1534</v>
      </c>
      <c r="F742" s="62" t="s">
        <v>1535</v>
      </c>
      <c r="G742" s="64">
        <v>0.27800000000000002</v>
      </c>
      <c r="H742" s="65">
        <v>9</v>
      </c>
      <c r="I742" s="143">
        <v>42636</v>
      </c>
      <c r="J742" s="67">
        <v>45574</v>
      </c>
      <c r="K742" s="68"/>
      <c r="L742" s="69"/>
      <c r="M742" s="70"/>
      <c r="N742" s="71"/>
      <c r="O742" s="70"/>
      <c r="P742" s="72"/>
    </row>
    <row r="743" spans="1:16" ht="13.5" customHeight="1" x14ac:dyDescent="0.25">
      <c r="A743" s="60">
        <v>7</v>
      </c>
      <c r="B743" s="62" t="s">
        <v>1509</v>
      </c>
      <c r="C743" s="62" t="s">
        <v>1518</v>
      </c>
      <c r="D743" s="62" t="s">
        <v>144</v>
      </c>
      <c r="E743" s="62" t="s">
        <v>1536</v>
      </c>
      <c r="F743" s="62" t="s">
        <v>1537</v>
      </c>
      <c r="G743" s="64">
        <v>0.22700000000000001</v>
      </c>
      <c r="H743" s="65">
        <v>10</v>
      </c>
      <c r="I743" s="143">
        <v>47916</v>
      </c>
      <c r="J743" s="67">
        <v>45574</v>
      </c>
      <c r="K743" s="68"/>
      <c r="L743" s="69"/>
      <c r="M743" s="70"/>
      <c r="N743" s="71"/>
      <c r="O743" s="70"/>
      <c r="P743" s="72"/>
    </row>
    <row r="744" spans="1:16" ht="13.5" customHeight="1" x14ac:dyDescent="0.25">
      <c r="A744" s="60">
        <v>7</v>
      </c>
      <c r="B744" s="62" t="s">
        <v>1509</v>
      </c>
      <c r="C744" s="62" t="s">
        <v>1518</v>
      </c>
      <c r="D744" s="62" t="s">
        <v>144</v>
      </c>
      <c r="E744" s="62" t="s">
        <v>1538</v>
      </c>
      <c r="F744" s="62" t="s">
        <v>150</v>
      </c>
      <c r="G744" s="64">
        <v>0.50800000000000001</v>
      </c>
      <c r="H744" s="65">
        <v>10</v>
      </c>
      <c r="I744" s="143">
        <v>44920</v>
      </c>
      <c r="J744" s="67">
        <v>45574</v>
      </c>
      <c r="K744" s="68"/>
      <c r="L744" s="69"/>
      <c r="M744" s="70"/>
      <c r="N744" s="71"/>
      <c r="O744" s="70"/>
      <c r="P744" s="72"/>
    </row>
    <row r="745" spans="1:16" ht="13.5" customHeight="1" x14ac:dyDescent="0.25">
      <c r="A745" s="60">
        <v>7</v>
      </c>
      <c r="B745" s="62" t="s">
        <v>1509</v>
      </c>
      <c r="C745" s="62" t="s">
        <v>1518</v>
      </c>
      <c r="D745" s="62" t="s">
        <v>144</v>
      </c>
      <c r="E745" s="62" t="s">
        <v>1539</v>
      </c>
      <c r="F745" s="62" t="s">
        <v>1540</v>
      </c>
      <c r="G745" s="64">
        <v>0.74399999999999999</v>
      </c>
      <c r="H745" s="65">
        <v>10</v>
      </c>
      <c r="I745" s="143">
        <v>84612</v>
      </c>
      <c r="J745" s="67">
        <v>45574</v>
      </c>
      <c r="K745" s="68"/>
      <c r="L745" s="69"/>
      <c r="M745" s="70"/>
      <c r="N745" s="71"/>
      <c r="O745" s="70"/>
      <c r="P745" s="72"/>
    </row>
    <row r="746" spans="1:16" ht="13.5" customHeight="1" x14ac:dyDescent="0.25">
      <c r="A746" s="60">
        <v>7</v>
      </c>
      <c r="B746" s="62" t="s">
        <v>1509</v>
      </c>
      <c r="C746" s="62" t="s">
        <v>1518</v>
      </c>
      <c r="D746" s="62" t="s">
        <v>144</v>
      </c>
      <c r="E746" s="62" t="s">
        <v>1541</v>
      </c>
      <c r="F746" s="62" t="s">
        <v>327</v>
      </c>
      <c r="G746" s="64">
        <v>0.47199999999999998</v>
      </c>
      <c r="H746" s="65">
        <v>9</v>
      </c>
      <c r="I746" s="143">
        <v>41738</v>
      </c>
      <c r="J746" s="67">
        <v>45574</v>
      </c>
      <c r="K746" s="68"/>
      <c r="L746" s="69"/>
      <c r="M746" s="70"/>
      <c r="N746" s="71"/>
      <c r="O746" s="70"/>
      <c r="P746" s="72"/>
    </row>
    <row r="747" spans="1:16" ht="13.5" customHeight="1" x14ac:dyDescent="0.25">
      <c r="A747" s="60">
        <v>7</v>
      </c>
      <c r="B747" s="62" t="s">
        <v>1509</v>
      </c>
      <c r="C747" s="62" t="s">
        <v>1518</v>
      </c>
      <c r="D747" s="62" t="s">
        <v>144</v>
      </c>
      <c r="E747" s="62" t="s">
        <v>1542</v>
      </c>
      <c r="F747" s="62" t="s">
        <v>1543</v>
      </c>
      <c r="G747" s="64">
        <v>0.98</v>
      </c>
      <c r="H747" s="65">
        <v>10</v>
      </c>
      <c r="I747" s="143">
        <v>74276</v>
      </c>
      <c r="J747" s="67">
        <v>45574</v>
      </c>
      <c r="K747" s="68"/>
      <c r="L747" s="69"/>
      <c r="M747" s="70"/>
      <c r="N747" s="71"/>
      <c r="O747" s="70"/>
      <c r="P747" s="72"/>
    </row>
    <row r="748" spans="1:16" ht="13.5" customHeight="1" x14ac:dyDescent="0.25">
      <c r="A748" s="60">
        <v>7</v>
      </c>
      <c r="B748" s="62" t="s">
        <v>1509</v>
      </c>
      <c r="C748" s="62" t="s">
        <v>1518</v>
      </c>
      <c r="D748" s="62" t="s">
        <v>144</v>
      </c>
      <c r="E748" s="62" t="s">
        <v>1544</v>
      </c>
      <c r="F748" s="62" t="s">
        <v>1545</v>
      </c>
      <c r="G748" s="64">
        <v>0.25600000000000001</v>
      </c>
      <c r="H748" s="65">
        <v>9</v>
      </c>
      <c r="I748" s="143">
        <v>35640</v>
      </c>
      <c r="J748" s="67">
        <v>45574</v>
      </c>
      <c r="K748" s="68"/>
      <c r="L748" s="69"/>
      <c r="M748" s="70"/>
      <c r="N748" s="71"/>
      <c r="O748" s="70"/>
      <c r="P748" s="72"/>
    </row>
    <row r="749" spans="1:16" ht="13.5" customHeight="1" x14ac:dyDescent="0.25">
      <c r="A749" s="60">
        <v>7</v>
      </c>
      <c r="B749" s="62" t="s">
        <v>1509</v>
      </c>
      <c r="C749" s="62" t="s">
        <v>1518</v>
      </c>
      <c r="D749" s="62" t="s">
        <v>144</v>
      </c>
      <c r="E749" s="62" t="s">
        <v>1546</v>
      </c>
      <c r="F749" s="62" t="s">
        <v>1547</v>
      </c>
      <c r="G749" s="64">
        <v>0.14699999999999999</v>
      </c>
      <c r="H749" s="65">
        <v>10</v>
      </c>
      <c r="I749" s="143">
        <v>26004</v>
      </c>
      <c r="J749" s="67">
        <v>45574</v>
      </c>
      <c r="K749" s="68"/>
      <c r="L749" s="69"/>
      <c r="M749" s="70"/>
      <c r="N749" s="71"/>
      <c r="O749" s="70"/>
      <c r="P749" s="72"/>
    </row>
    <row r="750" spans="1:16" ht="13.5" customHeight="1" x14ac:dyDescent="0.25">
      <c r="A750" s="60">
        <v>7</v>
      </c>
      <c r="B750" s="62" t="s">
        <v>1509</v>
      </c>
      <c r="C750" s="62" t="s">
        <v>1518</v>
      </c>
      <c r="D750" s="62" t="s">
        <v>144</v>
      </c>
      <c r="E750" s="62" t="s">
        <v>1548</v>
      </c>
      <c r="F750" s="62" t="s">
        <v>943</v>
      </c>
      <c r="G750" s="64">
        <v>0.16400000000000001</v>
      </c>
      <c r="H750" s="65">
        <v>10</v>
      </c>
      <c r="I750" s="143">
        <v>27244</v>
      </c>
      <c r="J750" s="67">
        <v>45574</v>
      </c>
      <c r="K750" s="68"/>
      <c r="L750" s="69"/>
      <c r="M750" s="70"/>
      <c r="N750" s="71"/>
      <c r="O750" s="70"/>
      <c r="P750" s="72"/>
    </row>
    <row r="751" spans="1:16" ht="13.5" customHeight="1" x14ac:dyDescent="0.25">
      <c r="A751" s="60">
        <v>7</v>
      </c>
      <c r="B751" s="62" t="s">
        <v>1509</v>
      </c>
      <c r="C751" s="62" t="s">
        <v>1518</v>
      </c>
      <c r="D751" s="62" t="s">
        <v>144</v>
      </c>
      <c r="E751" s="62" t="s">
        <v>1549</v>
      </c>
      <c r="F751" s="62" t="s">
        <v>1550</v>
      </c>
      <c r="G751" s="64">
        <v>0.2</v>
      </c>
      <c r="H751" s="65">
        <v>9</v>
      </c>
      <c r="I751" s="143">
        <v>25344</v>
      </c>
      <c r="J751" s="67">
        <v>45574</v>
      </c>
      <c r="K751" s="68"/>
      <c r="L751" s="69"/>
      <c r="M751" s="70"/>
      <c r="N751" s="71"/>
      <c r="O751" s="70"/>
      <c r="P751" s="72"/>
    </row>
    <row r="752" spans="1:16" ht="13.5" customHeight="1" x14ac:dyDescent="0.25">
      <c r="A752" s="60">
        <v>7</v>
      </c>
      <c r="B752" s="62" t="s">
        <v>1509</v>
      </c>
      <c r="C752" s="62" t="s">
        <v>1518</v>
      </c>
      <c r="D752" s="62" t="s">
        <v>144</v>
      </c>
      <c r="E752" s="62" t="s">
        <v>1551</v>
      </c>
      <c r="F752" s="62" t="s">
        <v>1552</v>
      </c>
      <c r="G752" s="64">
        <v>0.16700000000000001</v>
      </c>
      <c r="H752" s="65">
        <v>9</v>
      </c>
      <c r="I752" s="143">
        <v>23205</v>
      </c>
      <c r="J752" s="67">
        <v>45574</v>
      </c>
      <c r="K752" s="68"/>
      <c r="L752" s="69"/>
      <c r="M752" s="70"/>
      <c r="N752" s="71"/>
      <c r="O752" s="70"/>
      <c r="P752" s="72"/>
    </row>
    <row r="753" spans="1:16" ht="13.5" customHeight="1" x14ac:dyDescent="0.25">
      <c r="A753" s="60">
        <v>7</v>
      </c>
      <c r="B753" s="62" t="s">
        <v>1509</v>
      </c>
      <c r="C753" s="62" t="s">
        <v>1518</v>
      </c>
      <c r="D753" s="62" t="s">
        <v>144</v>
      </c>
      <c r="E753" s="62" t="s">
        <v>1553</v>
      </c>
      <c r="F753" s="62" t="s">
        <v>1554</v>
      </c>
      <c r="G753" s="64">
        <v>0.128</v>
      </c>
      <c r="H753" s="65">
        <v>10</v>
      </c>
      <c r="I753" s="143">
        <v>21252</v>
      </c>
      <c r="J753" s="67">
        <v>45574</v>
      </c>
      <c r="K753" s="68"/>
      <c r="L753" s="69"/>
      <c r="M753" s="70"/>
      <c r="N753" s="71"/>
      <c r="O753" s="70"/>
      <c r="P753" s="72"/>
    </row>
    <row r="754" spans="1:16" ht="13.5" customHeight="1" x14ac:dyDescent="0.25">
      <c r="A754" s="60">
        <v>7</v>
      </c>
      <c r="B754" s="62" t="s">
        <v>1509</v>
      </c>
      <c r="C754" s="62" t="s">
        <v>1518</v>
      </c>
      <c r="D754" s="62" t="s">
        <v>144</v>
      </c>
      <c r="E754" s="62" t="s">
        <v>1555</v>
      </c>
      <c r="F754" s="62" t="s">
        <v>1556</v>
      </c>
      <c r="G754" s="64">
        <v>0.12</v>
      </c>
      <c r="H754" s="65">
        <v>10</v>
      </c>
      <c r="I754" s="143">
        <v>19707</v>
      </c>
      <c r="J754" s="67">
        <v>45574</v>
      </c>
      <c r="K754" s="68"/>
      <c r="L754" s="69"/>
      <c r="M754" s="70"/>
      <c r="N754" s="71"/>
      <c r="O754" s="70"/>
      <c r="P754" s="72"/>
    </row>
    <row r="755" spans="1:16" ht="13.5" customHeight="1" x14ac:dyDescent="0.25">
      <c r="A755" s="60">
        <v>7</v>
      </c>
      <c r="B755" s="62" t="s">
        <v>1509</v>
      </c>
      <c r="C755" s="62" t="s">
        <v>1518</v>
      </c>
      <c r="D755" s="62" t="s">
        <v>144</v>
      </c>
      <c r="E755" s="62" t="s">
        <v>1557</v>
      </c>
      <c r="F755" s="62" t="s">
        <v>1558</v>
      </c>
      <c r="G755" s="64">
        <v>0.105</v>
      </c>
      <c r="H755" s="65">
        <v>10</v>
      </c>
      <c r="I755" s="143">
        <v>17239</v>
      </c>
      <c r="J755" s="67">
        <v>45574</v>
      </c>
      <c r="K755" s="68"/>
      <c r="L755" s="69"/>
      <c r="M755" s="70"/>
      <c r="N755" s="71"/>
      <c r="O755" s="70"/>
      <c r="P755" s="72"/>
    </row>
    <row r="756" spans="1:16" ht="13.5" customHeight="1" x14ac:dyDescent="0.25">
      <c r="A756" s="60">
        <v>7</v>
      </c>
      <c r="B756" s="62" t="s">
        <v>1509</v>
      </c>
      <c r="C756" s="62" t="s">
        <v>1518</v>
      </c>
      <c r="D756" s="62" t="s">
        <v>144</v>
      </c>
      <c r="E756" s="62" t="s">
        <v>1559</v>
      </c>
      <c r="F756" s="62" t="s">
        <v>1560</v>
      </c>
      <c r="G756" s="64">
        <v>0.14099999999999999</v>
      </c>
      <c r="H756" s="65">
        <v>10</v>
      </c>
      <c r="I756" s="143">
        <v>23152</v>
      </c>
      <c r="J756" s="67">
        <v>45574</v>
      </c>
      <c r="K756" s="68"/>
      <c r="L756" s="69"/>
      <c r="M756" s="70"/>
      <c r="N756" s="71"/>
      <c r="O756" s="70"/>
      <c r="P756" s="72"/>
    </row>
    <row r="757" spans="1:16" ht="13.5" customHeight="1" x14ac:dyDescent="0.25">
      <c r="A757" s="60">
        <v>7</v>
      </c>
      <c r="B757" s="62" t="s">
        <v>1509</v>
      </c>
      <c r="C757" s="62" t="s">
        <v>1518</v>
      </c>
      <c r="D757" s="62" t="s">
        <v>144</v>
      </c>
      <c r="E757" s="62" t="s">
        <v>1561</v>
      </c>
      <c r="F757" s="62" t="s">
        <v>1562</v>
      </c>
      <c r="G757" s="64">
        <v>0.10299999999999999</v>
      </c>
      <c r="H757" s="65">
        <v>10</v>
      </c>
      <c r="I757" s="143">
        <v>16909</v>
      </c>
      <c r="J757" s="67">
        <v>45574</v>
      </c>
      <c r="K757" s="68"/>
      <c r="L757" s="69"/>
      <c r="M757" s="70"/>
      <c r="N757" s="71"/>
      <c r="O757" s="70"/>
      <c r="P757" s="72"/>
    </row>
    <row r="758" spans="1:16" ht="13.5" customHeight="1" x14ac:dyDescent="0.25">
      <c r="A758" s="60">
        <v>7</v>
      </c>
      <c r="B758" s="62" t="s">
        <v>1509</v>
      </c>
      <c r="C758" s="62" t="s">
        <v>1518</v>
      </c>
      <c r="D758" s="62" t="s">
        <v>144</v>
      </c>
      <c r="E758" s="62" t="s">
        <v>1563</v>
      </c>
      <c r="F758" s="62" t="s">
        <v>1136</v>
      </c>
      <c r="G758" s="64">
        <v>0.23400000000000001</v>
      </c>
      <c r="H758" s="65">
        <v>10</v>
      </c>
      <c r="I758" s="143">
        <v>19932</v>
      </c>
      <c r="J758" s="67">
        <v>45574</v>
      </c>
      <c r="K758" s="68"/>
      <c r="L758" s="69"/>
      <c r="M758" s="70"/>
      <c r="N758" s="71"/>
      <c r="O758" s="70"/>
      <c r="P758" s="72"/>
    </row>
    <row r="759" spans="1:16" ht="13.5" customHeight="1" x14ac:dyDescent="0.25">
      <c r="A759" s="60">
        <v>7</v>
      </c>
      <c r="B759" s="62" t="s">
        <v>1509</v>
      </c>
      <c r="C759" s="62" t="s">
        <v>1518</v>
      </c>
      <c r="D759" s="62" t="s">
        <v>144</v>
      </c>
      <c r="E759" s="62" t="s">
        <v>1564</v>
      </c>
      <c r="F759" s="62" t="s">
        <v>1565</v>
      </c>
      <c r="G759" s="64">
        <v>0.17499999999999999</v>
      </c>
      <c r="H759" s="65">
        <v>9</v>
      </c>
      <c r="I759" s="143">
        <v>13266</v>
      </c>
      <c r="J759" s="67">
        <v>45574</v>
      </c>
      <c r="K759" s="68"/>
      <c r="L759" s="69"/>
      <c r="M759" s="70"/>
      <c r="N759" s="71"/>
      <c r="O759" s="70"/>
      <c r="P759" s="72"/>
    </row>
    <row r="760" spans="1:16" ht="13.5" customHeight="1" x14ac:dyDescent="0.25">
      <c r="A760" s="60">
        <v>7</v>
      </c>
      <c r="B760" s="62" t="s">
        <v>1509</v>
      </c>
      <c r="C760" s="62" t="s">
        <v>1518</v>
      </c>
      <c r="D760" s="62" t="s">
        <v>144</v>
      </c>
      <c r="E760" s="62" t="s">
        <v>1566</v>
      </c>
      <c r="F760" s="62" t="s">
        <v>1567</v>
      </c>
      <c r="G760" s="64">
        <v>7.6999999999999999E-2</v>
      </c>
      <c r="H760" s="65">
        <v>10</v>
      </c>
      <c r="I760" s="143">
        <v>12672</v>
      </c>
      <c r="J760" s="67">
        <v>45574</v>
      </c>
      <c r="K760" s="68"/>
      <c r="L760" s="69"/>
      <c r="M760" s="70"/>
      <c r="N760" s="71"/>
      <c r="O760" s="70"/>
      <c r="P760" s="72"/>
    </row>
    <row r="761" spans="1:16" ht="13.5" customHeight="1" x14ac:dyDescent="0.25">
      <c r="A761" s="60">
        <v>7</v>
      </c>
      <c r="B761" s="62" t="s">
        <v>1509</v>
      </c>
      <c r="C761" s="62" t="s">
        <v>1518</v>
      </c>
      <c r="D761" s="62" t="s">
        <v>144</v>
      </c>
      <c r="E761" s="62" t="s">
        <v>1568</v>
      </c>
      <c r="F761" s="62" t="s">
        <v>1569</v>
      </c>
      <c r="G761" s="64">
        <v>6.9000000000000006E-2</v>
      </c>
      <c r="H761" s="65">
        <v>10</v>
      </c>
      <c r="I761" s="143">
        <v>11325</v>
      </c>
      <c r="J761" s="67">
        <v>45574</v>
      </c>
      <c r="K761" s="68"/>
      <c r="L761" s="69"/>
      <c r="M761" s="70"/>
      <c r="N761" s="71"/>
      <c r="O761" s="70"/>
      <c r="P761" s="72"/>
    </row>
    <row r="762" spans="1:16" ht="13.5" customHeight="1" x14ac:dyDescent="0.25">
      <c r="A762" s="60">
        <v>7</v>
      </c>
      <c r="B762" s="62" t="s">
        <v>1509</v>
      </c>
      <c r="C762" s="62" t="s">
        <v>1518</v>
      </c>
      <c r="D762" s="62" t="s">
        <v>144</v>
      </c>
      <c r="E762" s="62" t="s">
        <v>1570</v>
      </c>
      <c r="F762" s="62" t="s">
        <v>1240</v>
      </c>
      <c r="G762" s="64">
        <v>0.17499999999999999</v>
      </c>
      <c r="H762" s="65">
        <v>9</v>
      </c>
      <c r="I762" s="143">
        <v>13266</v>
      </c>
      <c r="J762" s="67">
        <v>45574</v>
      </c>
      <c r="K762" s="68">
        <f>SUM(I730:I762)</f>
        <v>2940150</v>
      </c>
      <c r="L762" s="69"/>
      <c r="M762" s="70"/>
      <c r="N762" s="71">
        <v>4295288</v>
      </c>
      <c r="O762" s="70">
        <v>131000</v>
      </c>
      <c r="P762" s="72"/>
    </row>
    <row r="763" spans="1:16" x14ac:dyDescent="0.25">
      <c r="A763" s="164">
        <v>7</v>
      </c>
      <c r="B763" s="102" t="s">
        <v>48</v>
      </c>
      <c r="C763" s="208"/>
      <c r="D763" s="201"/>
      <c r="E763" s="202"/>
      <c r="F763" s="201"/>
      <c r="G763" s="202"/>
      <c r="H763" s="203"/>
      <c r="I763" s="204"/>
      <c r="J763" s="205"/>
      <c r="K763" s="206"/>
      <c r="L763" s="346">
        <f>SUM(K764:K770)</f>
        <v>577000</v>
      </c>
      <c r="M763" s="347"/>
      <c r="N763" s="48"/>
      <c r="O763" s="49"/>
      <c r="P763" s="207"/>
    </row>
    <row r="764" spans="1:16" x14ac:dyDescent="0.25">
      <c r="A764" s="60">
        <v>7</v>
      </c>
      <c r="B764" s="62" t="s">
        <v>1571</v>
      </c>
      <c r="C764" s="62" t="s">
        <v>1572</v>
      </c>
      <c r="D764" s="62" t="s">
        <v>359</v>
      </c>
      <c r="E764" s="62" t="s">
        <v>1573</v>
      </c>
      <c r="F764" s="62" t="s">
        <v>1388</v>
      </c>
      <c r="G764" s="64">
        <v>0.47299999999999998</v>
      </c>
      <c r="H764" s="65">
        <v>10</v>
      </c>
      <c r="I764" s="143">
        <v>98000</v>
      </c>
      <c r="J764" s="67">
        <v>45580</v>
      </c>
      <c r="K764" s="68"/>
      <c r="L764" s="69"/>
      <c r="M764" s="70"/>
      <c r="N764" s="71"/>
      <c r="O764" s="70"/>
      <c r="P764" s="72"/>
    </row>
    <row r="765" spans="1:16" x14ac:dyDescent="0.25">
      <c r="A765" s="60">
        <v>7</v>
      </c>
      <c r="B765" s="62" t="s">
        <v>1571</v>
      </c>
      <c r="C765" s="62" t="s">
        <v>1572</v>
      </c>
      <c r="D765" s="62" t="s">
        <v>359</v>
      </c>
      <c r="E765" s="62" t="s">
        <v>1574</v>
      </c>
      <c r="F765" s="62" t="s">
        <v>233</v>
      </c>
      <c r="G765" s="64">
        <v>0.30299999999999999</v>
      </c>
      <c r="H765" s="65">
        <v>8</v>
      </c>
      <c r="I765" s="143">
        <v>57000</v>
      </c>
      <c r="J765" s="67">
        <v>45580</v>
      </c>
      <c r="K765" s="68"/>
      <c r="L765" s="69"/>
      <c r="M765" s="70"/>
      <c r="N765" s="71"/>
      <c r="O765" s="70"/>
      <c r="P765" s="72"/>
    </row>
    <row r="766" spans="1:16" x14ac:dyDescent="0.25">
      <c r="A766" s="60">
        <v>7</v>
      </c>
      <c r="B766" s="62" t="s">
        <v>1571</v>
      </c>
      <c r="C766" s="62" t="s">
        <v>1572</v>
      </c>
      <c r="D766" s="62" t="s">
        <v>359</v>
      </c>
      <c r="E766" s="62" t="s">
        <v>1575</v>
      </c>
      <c r="F766" s="62" t="s">
        <v>1576</v>
      </c>
      <c r="G766" s="64">
        <v>0.436</v>
      </c>
      <c r="H766" s="65">
        <v>10</v>
      </c>
      <c r="I766" s="143">
        <v>57000</v>
      </c>
      <c r="J766" s="67">
        <v>45580</v>
      </c>
      <c r="K766" s="68"/>
      <c r="L766" s="69"/>
      <c r="M766" s="70"/>
      <c r="N766" s="71"/>
      <c r="O766" s="70"/>
      <c r="P766" s="72"/>
    </row>
    <row r="767" spans="1:16" x14ac:dyDescent="0.25">
      <c r="A767" s="60">
        <v>7</v>
      </c>
      <c r="B767" s="62" t="s">
        <v>1571</v>
      </c>
      <c r="C767" s="62" t="s">
        <v>1572</v>
      </c>
      <c r="D767" s="62" t="s">
        <v>359</v>
      </c>
      <c r="E767" s="62" t="s">
        <v>1577</v>
      </c>
      <c r="F767" s="62" t="s">
        <v>1578</v>
      </c>
      <c r="G767" s="64">
        <v>0.151</v>
      </c>
      <c r="H767" s="65">
        <v>8</v>
      </c>
      <c r="I767" s="143">
        <v>25000</v>
      </c>
      <c r="J767" s="67">
        <v>45580</v>
      </c>
      <c r="K767" s="68"/>
      <c r="L767" s="69"/>
      <c r="M767" s="70"/>
      <c r="N767" s="71"/>
      <c r="O767" s="70"/>
      <c r="P767" s="72"/>
    </row>
    <row r="768" spans="1:16" x14ac:dyDescent="0.25">
      <c r="A768" s="60">
        <v>7</v>
      </c>
      <c r="B768" s="62" t="s">
        <v>1571</v>
      </c>
      <c r="C768" s="62" t="s">
        <v>1572</v>
      </c>
      <c r="D768" s="62" t="s">
        <v>359</v>
      </c>
      <c r="E768" s="62" t="s">
        <v>1579</v>
      </c>
      <c r="F768" s="62" t="s">
        <v>1580</v>
      </c>
      <c r="G768" s="64">
        <v>8.5000000000000006E-2</v>
      </c>
      <c r="H768" s="65">
        <v>9</v>
      </c>
      <c r="I768" s="143">
        <v>15000</v>
      </c>
      <c r="J768" s="67">
        <v>45580</v>
      </c>
      <c r="K768" s="68">
        <f>SUM(I764:I768)</f>
        <v>252000</v>
      </c>
      <c r="L768" s="69"/>
      <c r="M768" s="70"/>
      <c r="N768" s="71">
        <v>252000</v>
      </c>
      <c r="O768" s="70">
        <v>25000</v>
      </c>
      <c r="P768" s="72"/>
    </row>
    <row r="769" spans="1:16" x14ac:dyDescent="0.25">
      <c r="A769" s="60">
        <v>7</v>
      </c>
      <c r="B769" s="62" t="s">
        <v>1571</v>
      </c>
      <c r="C769" s="62" t="s">
        <v>1581</v>
      </c>
      <c r="D769" s="62" t="s">
        <v>359</v>
      </c>
      <c r="E769" s="62" t="s">
        <v>1582</v>
      </c>
      <c r="F769" s="62" t="s">
        <v>1535</v>
      </c>
      <c r="G769" s="64">
        <v>1.5</v>
      </c>
      <c r="H769" s="65">
        <v>9</v>
      </c>
      <c r="I769" s="143">
        <v>150000</v>
      </c>
      <c r="J769" s="67">
        <v>45566</v>
      </c>
      <c r="K769" s="68"/>
      <c r="L769" s="69"/>
      <c r="M769" s="70"/>
      <c r="N769" s="71"/>
      <c r="O769" s="70"/>
      <c r="P769" s="72"/>
    </row>
    <row r="770" spans="1:16" x14ac:dyDescent="0.25">
      <c r="A770" s="60">
        <v>7</v>
      </c>
      <c r="B770" s="62" t="s">
        <v>1571</v>
      </c>
      <c r="C770" s="62" t="s">
        <v>1581</v>
      </c>
      <c r="D770" s="62" t="s">
        <v>359</v>
      </c>
      <c r="E770" s="62" t="s">
        <v>1583</v>
      </c>
      <c r="F770" s="62" t="s">
        <v>1584</v>
      </c>
      <c r="G770" s="64">
        <v>2.5</v>
      </c>
      <c r="H770" s="65">
        <v>8</v>
      </c>
      <c r="I770" s="143">
        <v>175000</v>
      </c>
      <c r="J770" s="67">
        <v>45566</v>
      </c>
      <c r="K770" s="68">
        <f>SUM(I769:I770)</f>
        <v>325000</v>
      </c>
      <c r="L770" s="69"/>
      <c r="M770" s="70"/>
      <c r="N770" s="71">
        <v>325000</v>
      </c>
      <c r="O770" s="70">
        <v>0</v>
      </c>
      <c r="P770" s="72"/>
    </row>
    <row r="771" spans="1:16" x14ac:dyDescent="0.25">
      <c r="A771" s="164">
        <v>7</v>
      </c>
      <c r="B771" s="102" t="s">
        <v>64</v>
      </c>
      <c r="C771" s="208"/>
      <c r="D771" s="201"/>
      <c r="E771" s="202"/>
      <c r="F771" s="201"/>
      <c r="G771" s="202"/>
      <c r="H771" s="203"/>
      <c r="I771" s="204"/>
      <c r="J771" s="205"/>
      <c r="K771" s="206"/>
      <c r="L771" s="346">
        <f>SUM(K772:K775)</f>
        <v>508719</v>
      </c>
      <c r="M771" s="347"/>
      <c r="N771" s="48"/>
      <c r="O771" s="49"/>
      <c r="P771" s="207"/>
    </row>
    <row r="772" spans="1:16" x14ac:dyDescent="0.25">
      <c r="A772" s="60">
        <v>7</v>
      </c>
      <c r="B772" s="62" t="s">
        <v>1585</v>
      </c>
      <c r="C772" s="62" t="s">
        <v>1586</v>
      </c>
      <c r="D772" s="62" t="s">
        <v>144</v>
      </c>
      <c r="E772" s="62" t="s">
        <v>1587</v>
      </c>
      <c r="F772" s="62" t="s">
        <v>1543</v>
      </c>
      <c r="G772" s="64">
        <v>1.7669999999999999</v>
      </c>
      <c r="H772" s="65">
        <v>10</v>
      </c>
      <c r="I772" s="143">
        <v>127460.5</v>
      </c>
      <c r="J772" s="67">
        <v>45579</v>
      </c>
      <c r="K772" s="68"/>
      <c r="L772" s="69"/>
      <c r="M772" s="70"/>
      <c r="N772" s="71"/>
      <c r="O772" s="70"/>
      <c r="P772" s="72"/>
    </row>
    <row r="773" spans="1:16" x14ac:dyDescent="0.25">
      <c r="A773" s="60">
        <v>7</v>
      </c>
      <c r="B773" s="62" t="s">
        <v>1585</v>
      </c>
      <c r="C773" s="62" t="s">
        <v>1586</v>
      </c>
      <c r="D773" s="62" t="s">
        <v>144</v>
      </c>
      <c r="E773" s="62" t="s">
        <v>1588</v>
      </c>
      <c r="F773" s="62" t="s">
        <v>1589</v>
      </c>
      <c r="G773" s="64">
        <v>2.0089999999999999</v>
      </c>
      <c r="H773" s="65">
        <v>9</v>
      </c>
      <c r="I773" s="143">
        <v>189787</v>
      </c>
      <c r="J773" s="67">
        <v>45579</v>
      </c>
      <c r="K773" s="68"/>
      <c r="L773" s="69"/>
      <c r="M773" s="70"/>
      <c r="N773" s="71"/>
      <c r="O773" s="70"/>
      <c r="P773" s="72"/>
    </row>
    <row r="774" spans="1:16" x14ac:dyDescent="0.25">
      <c r="A774" s="60">
        <v>7</v>
      </c>
      <c r="B774" s="62" t="s">
        <v>1585</v>
      </c>
      <c r="C774" s="62" t="s">
        <v>1586</v>
      </c>
      <c r="D774" s="62" t="s">
        <v>144</v>
      </c>
      <c r="E774" s="62" t="s">
        <v>1590</v>
      </c>
      <c r="F774" s="62" t="s">
        <v>299</v>
      </c>
      <c r="G774" s="64">
        <v>1.913</v>
      </c>
      <c r="H774" s="65">
        <v>9</v>
      </c>
      <c r="I774" s="143">
        <v>191471.5</v>
      </c>
      <c r="J774" s="67">
        <v>45579</v>
      </c>
      <c r="K774" s="68">
        <f>SUM(I772:I774)</f>
        <v>508719</v>
      </c>
      <c r="L774" s="69"/>
      <c r="M774" s="70"/>
      <c r="N774" s="71">
        <v>943881.5</v>
      </c>
      <c r="O774" s="70">
        <v>0</v>
      </c>
      <c r="P774" s="72"/>
    </row>
    <row r="775" spans="1:16" x14ac:dyDescent="0.25">
      <c r="A775" s="164">
        <v>7</v>
      </c>
      <c r="B775" s="102" t="s">
        <v>80</v>
      </c>
      <c r="C775" s="208"/>
      <c r="D775" s="201"/>
      <c r="E775" s="202"/>
      <c r="F775" s="201"/>
      <c r="G775" s="202"/>
      <c r="H775" s="203"/>
      <c r="I775" s="204"/>
      <c r="J775" s="205"/>
      <c r="K775" s="206"/>
      <c r="L775" s="346">
        <f>SUM(K776:K782)</f>
        <v>1915747.8399999999</v>
      </c>
      <c r="M775" s="347"/>
      <c r="N775" s="48"/>
      <c r="O775" s="49"/>
      <c r="P775" s="207"/>
    </row>
    <row r="776" spans="1:16" x14ac:dyDescent="0.25">
      <c r="A776" s="60">
        <v>7</v>
      </c>
      <c r="B776" s="62" t="s">
        <v>1591</v>
      </c>
      <c r="C776" s="62" t="s">
        <v>1592</v>
      </c>
      <c r="D776" s="62" t="s">
        <v>359</v>
      </c>
      <c r="E776" s="62" t="s">
        <v>1593</v>
      </c>
      <c r="F776" s="62" t="s">
        <v>1594</v>
      </c>
      <c r="G776" s="64">
        <v>0.5</v>
      </c>
      <c r="H776" s="65">
        <v>9</v>
      </c>
      <c r="I776" s="143">
        <v>718416</v>
      </c>
      <c r="J776" s="67">
        <v>45580</v>
      </c>
      <c r="K776" s="68">
        <f>SUM(I776)</f>
        <v>718416</v>
      </c>
      <c r="L776" s="69"/>
      <c r="M776" s="70"/>
      <c r="N776" s="71">
        <v>718416</v>
      </c>
      <c r="O776" s="70">
        <v>143600</v>
      </c>
      <c r="P776" s="72"/>
    </row>
    <row r="777" spans="1:16" x14ac:dyDescent="0.25">
      <c r="A777" s="60">
        <v>7</v>
      </c>
      <c r="B777" s="62" t="s">
        <v>1591</v>
      </c>
      <c r="C777" s="62" t="s">
        <v>1595</v>
      </c>
      <c r="D777" s="62" t="s">
        <v>144</v>
      </c>
      <c r="E777" s="62" t="s">
        <v>1596</v>
      </c>
      <c r="F777" s="62" t="s">
        <v>1597</v>
      </c>
      <c r="G777" s="64">
        <v>1.3</v>
      </c>
      <c r="H777" s="65">
        <v>8</v>
      </c>
      <c r="I777" s="143">
        <v>302502</v>
      </c>
      <c r="J777" s="67">
        <v>45579</v>
      </c>
      <c r="K777" s="68">
        <f>SUM(I777:I777)</f>
        <v>302502</v>
      </c>
      <c r="L777" s="69"/>
      <c r="M777" s="70"/>
      <c r="N777" s="71">
        <v>991100</v>
      </c>
      <c r="O777" s="70">
        <v>300000</v>
      </c>
      <c r="P777" s="72"/>
    </row>
    <row r="778" spans="1:16" x14ac:dyDescent="0.25">
      <c r="A778" s="60">
        <v>7</v>
      </c>
      <c r="B778" s="62" t="s">
        <v>1591</v>
      </c>
      <c r="C778" s="62" t="s">
        <v>1598</v>
      </c>
      <c r="D778" s="62" t="s">
        <v>144</v>
      </c>
      <c r="E778" s="62" t="s">
        <v>1599</v>
      </c>
      <c r="F778" s="62" t="s">
        <v>435</v>
      </c>
      <c r="G778" s="64">
        <v>1.94</v>
      </c>
      <c r="H778" s="65">
        <v>10</v>
      </c>
      <c r="I778" s="143">
        <v>172130.19</v>
      </c>
      <c r="J778" s="67">
        <v>45546</v>
      </c>
      <c r="K778" s="68"/>
      <c r="L778" s="69"/>
      <c r="M778" s="70"/>
      <c r="N778" s="71"/>
      <c r="O778" s="70"/>
      <c r="P778" s="72"/>
    </row>
    <row r="779" spans="1:16" x14ac:dyDescent="0.25">
      <c r="A779" s="60">
        <v>7</v>
      </c>
      <c r="B779" s="62" t="s">
        <v>1591</v>
      </c>
      <c r="C779" s="62" t="s">
        <v>1598</v>
      </c>
      <c r="D779" s="62" t="s">
        <v>144</v>
      </c>
      <c r="E779" s="62" t="s">
        <v>1600</v>
      </c>
      <c r="F779" s="62" t="s">
        <v>1167</v>
      </c>
      <c r="G779" s="64">
        <v>1.8</v>
      </c>
      <c r="H779" s="65">
        <v>9</v>
      </c>
      <c r="I779" s="143">
        <v>159711.25</v>
      </c>
      <c r="J779" s="67">
        <v>45546</v>
      </c>
      <c r="K779" s="68"/>
      <c r="L779" s="69"/>
      <c r="M779" s="70"/>
      <c r="N779" s="71"/>
      <c r="O779" s="70"/>
      <c r="P779" s="72"/>
    </row>
    <row r="780" spans="1:16" x14ac:dyDescent="0.25">
      <c r="A780" s="60">
        <v>7</v>
      </c>
      <c r="B780" s="62" t="s">
        <v>1591</v>
      </c>
      <c r="C780" s="62" t="s">
        <v>1598</v>
      </c>
      <c r="D780" s="62" t="s">
        <v>144</v>
      </c>
      <c r="E780" s="62" t="s">
        <v>1601</v>
      </c>
      <c r="F780" s="62" t="s">
        <v>1240</v>
      </c>
      <c r="G780" s="64">
        <v>1.7</v>
      </c>
      <c r="H780" s="65">
        <v>9</v>
      </c>
      <c r="I780" s="143">
        <v>167957.25</v>
      </c>
      <c r="J780" s="67">
        <v>45546</v>
      </c>
      <c r="K780" s="68"/>
      <c r="L780" s="69"/>
      <c r="M780" s="70"/>
      <c r="N780" s="71"/>
      <c r="O780" s="70"/>
      <c r="P780" s="72"/>
    </row>
    <row r="781" spans="1:16" x14ac:dyDescent="0.25">
      <c r="A781" s="60">
        <v>7</v>
      </c>
      <c r="B781" s="62" t="s">
        <v>1591</v>
      </c>
      <c r="C781" s="62" t="s">
        <v>1598</v>
      </c>
      <c r="D781" s="62" t="s">
        <v>144</v>
      </c>
      <c r="E781" s="62" t="s">
        <v>1602</v>
      </c>
      <c r="F781" s="62" t="s">
        <v>327</v>
      </c>
      <c r="G781" s="64">
        <v>0.5</v>
      </c>
      <c r="H781" s="65">
        <v>8</v>
      </c>
      <c r="I781" s="143">
        <v>47322</v>
      </c>
      <c r="J781" s="67">
        <v>45546</v>
      </c>
      <c r="K781" s="68"/>
      <c r="L781" s="69"/>
      <c r="M781" s="70"/>
      <c r="N781" s="71"/>
      <c r="O781" s="70"/>
      <c r="P781" s="72"/>
    </row>
    <row r="782" spans="1:16" x14ac:dyDescent="0.25">
      <c r="A782" s="60">
        <v>7</v>
      </c>
      <c r="B782" s="62" t="s">
        <v>1591</v>
      </c>
      <c r="C782" s="62" t="s">
        <v>1598</v>
      </c>
      <c r="D782" s="62" t="s">
        <v>144</v>
      </c>
      <c r="E782" s="62" t="s">
        <v>1603</v>
      </c>
      <c r="F782" s="62" t="s">
        <v>652</v>
      </c>
      <c r="G782" s="64">
        <v>3.68</v>
      </c>
      <c r="H782" s="65">
        <v>8</v>
      </c>
      <c r="I782" s="143">
        <v>347709.15</v>
      </c>
      <c r="J782" s="67">
        <v>45546</v>
      </c>
      <c r="K782" s="209">
        <f>SUM(I778:I782)</f>
        <v>894829.84</v>
      </c>
      <c r="L782" s="69"/>
      <c r="M782" s="70"/>
      <c r="N782" s="71"/>
      <c r="O782" s="70"/>
      <c r="P782" s="72"/>
    </row>
    <row r="783" spans="1:16" x14ac:dyDescent="0.25">
      <c r="A783" s="164">
        <v>7</v>
      </c>
      <c r="B783" s="102" t="s">
        <v>91</v>
      </c>
      <c r="C783" s="52"/>
      <c r="D783" s="210"/>
      <c r="E783" s="102"/>
      <c r="F783" s="210"/>
      <c r="G783" s="102"/>
      <c r="H783" s="211"/>
      <c r="I783" s="212"/>
      <c r="J783" s="213"/>
      <c r="K783" s="57"/>
      <c r="L783" s="329">
        <f>SUM(K787)</f>
        <v>1320166.6000000001</v>
      </c>
      <c r="M783" s="343"/>
      <c r="N783" s="48"/>
      <c r="O783" s="49"/>
      <c r="P783" s="192"/>
    </row>
    <row r="784" spans="1:16" x14ac:dyDescent="0.25">
      <c r="A784" s="60">
        <v>7</v>
      </c>
      <c r="B784" s="62" t="s">
        <v>1604</v>
      </c>
      <c r="C784" s="62" t="s">
        <v>1605</v>
      </c>
      <c r="D784" s="62" t="s">
        <v>359</v>
      </c>
      <c r="E784" s="62" t="s">
        <v>1606</v>
      </c>
      <c r="F784" s="62" t="s">
        <v>776</v>
      </c>
      <c r="G784" s="64">
        <v>2.5141</v>
      </c>
      <c r="H784" s="65">
        <v>10</v>
      </c>
      <c r="I784" s="143">
        <v>233811.3</v>
      </c>
      <c r="J784" s="67">
        <v>45524</v>
      </c>
      <c r="K784" s="68"/>
      <c r="L784" s="69"/>
      <c r="M784" s="70"/>
      <c r="N784" s="71"/>
      <c r="O784" s="70"/>
      <c r="P784" s="72"/>
    </row>
    <row r="785" spans="1:16" x14ac:dyDescent="0.25">
      <c r="A785" s="60">
        <v>7</v>
      </c>
      <c r="B785" s="62" t="s">
        <v>1604</v>
      </c>
      <c r="C785" s="62" t="s">
        <v>1605</v>
      </c>
      <c r="D785" s="62" t="s">
        <v>359</v>
      </c>
      <c r="E785" s="62" t="s">
        <v>1607</v>
      </c>
      <c r="F785" s="62" t="s">
        <v>1225</v>
      </c>
      <c r="G785" s="64">
        <v>1.1520999999999999</v>
      </c>
      <c r="H785" s="65">
        <v>10</v>
      </c>
      <c r="I785" s="143">
        <v>107145.3</v>
      </c>
      <c r="J785" s="67">
        <v>45524</v>
      </c>
      <c r="K785" s="68"/>
      <c r="L785" s="69"/>
      <c r="M785" s="70"/>
      <c r="N785" s="71"/>
      <c r="O785" s="70"/>
      <c r="P785" s="72"/>
    </row>
    <row r="786" spans="1:16" x14ac:dyDescent="0.25">
      <c r="A786" s="60">
        <v>7</v>
      </c>
      <c r="B786" s="62" t="s">
        <v>1604</v>
      </c>
      <c r="C786" s="62" t="s">
        <v>1605</v>
      </c>
      <c r="D786" s="62" t="s">
        <v>359</v>
      </c>
      <c r="E786" s="62" t="s">
        <v>1608</v>
      </c>
      <c r="F786" s="62" t="s">
        <v>1609</v>
      </c>
      <c r="G786" s="64">
        <v>5.9</v>
      </c>
      <c r="H786" s="65">
        <v>10</v>
      </c>
      <c r="I786" s="143">
        <v>548700</v>
      </c>
      <c r="J786" s="67">
        <v>45524</v>
      </c>
      <c r="K786" s="68"/>
      <c r="L786" s="69"/>
      <c r="M786" s="70"/>
      <c r="N786" s="71"/>
      <c r="O786" s="70"/>
      <c r="P786" s="72"/>
    </row>
    <row r="787" spans="1:16" x14ac:dyDescent="0.25">
      <c r="A787" s="60">
        <v>7</v>
      </c>
      <c r="B787" s="62" t="s">
        <v>1604</v>
      </c>
      <c r="C787" s="62" t="s">
        <v>1605</v>
      </c>
      <c r="D787" s="62" t="s">
        <v>359</v>
      </c>
      <c r="E787" s="62" t="s">
        <v>1610</v>
      </c>
      <c r="F787" s="62" t="s">
        <v>1235</v>
      </c>
      <c r="G787" s="64">
        <v>4.63</v>
      </c>
      <c r="H787" s="65">
        <v>9</v>
      </c>
      <c r="I787" s="143">
        <v>430510</v>
      </c>
      <c r="J787" s="67">
        <v>45524</v>
      </c>
      <c r="K787" s="209">
        <f>SUM(I784:I787)</f>
        <v>1320166.6000000001</v>
      </c>
      <c r="L787" s="331"/>
      <c r="M787" s="76"/>
      <c r="N787" s="71">
        <v>1450682.8</v>
      </c>
      <c r="O787" s="70">
        <v>0</v>
      </c>
      <c r="P787" s="72"/>
    </row>
    <row r="788" spans="1:16" x14ac:dyDescent="0.25">
      <c r="A788" s="164">
        <v>7</v>
      </c>
      <c r="B788" s="102" t="s">
        <v>94</v>
      </c>
      <c r="C788" s="52"/>
      <c r="D788" s="210"/>
      <c r="E788" s="102"/>
      <c r="F788" s="210"/>
      <c r="G788" s="102"/>
      <c r="H788" s="211"/>
      <c r="I788" s="212"/>
      <c r="J788" s="213"/>
      <c r="K788" s="57"/>
      <c r="L788" s="329">
        <f>SUM(I789:I798)</f>
        <v>599738.75</v>
      </c>
      <c r="M788" s="343"/>
      <c r="N788" s="48"/>
      <c r="O788" s="49"/>
      <c r="P788" s="192"/>
    </row>
    <row r="789" spans="1:16" ht="17.25" customHeight="1" x14ac:dyDescent="0.25">
      <c r="A789" s="60">
        <v>7</v>
      </c>
      <c r="B789" s="62" t="s">
        <v>1611</v>
      </c>
      <c r="C789" s="62" t="s">
        <v>1612</v>
      </c>
      <c r="D789" s="62" t="s">
        <v>144</v>
      </c>
      <c r="E789" s="62" t="s">
        <v>1613</v>
      </c>
      <c r="F789" s="62" t="s">
        <v>599</v>
      </c>
      <c r="G789" s="64">
        <v>0.246</v>
      </c>
      <c r="H789" s="65">
        <v>8</v>
      </c>
      <c r="I789" s="143">
        <v>31725</v>
      </c>
      <c r="J789" s="67">
        <v>45572</v>
      </c>
      <c r="K789" s="69"/>
      <c r="L789" s="333"/>
      <c r="M789" s="333"/>
      <c r="N789" s="71"/>
      <c r="O789" s="70"/>
      <c r="P789" s="72"/>
    </row>
    <row r="790" spans="1:16" ht="17.25" customHeight="1" x14ac:dyDescent="0.25">
      <c r="A790" s="60">
        <v>7</v>
      </c>
      <c r="B790" s="62" t="s">
        <v>1611</v>
      </c>
      <c r="C790" s="62" t="s">
        <v>1612</v>
      </c>
      <c r="D790" s="62" t="s">
        <v>144</v>
      </c>
      <c r="E790" s="62" t="s">
        <v>1614</v>
      </c>
      <c r="F790" s="62" t="s">
        <v>1615</v>
      </c>
      <c r="G790" s="64">
        <v>0.13400000000000001</v>
      </c>
      <c r="H790" s="65">
        <v>9</v>
      </c>
      <c r="I790" s="143">
        <v>20925</v>
      </c>
      <c r="J790" s="67">
        <v>45572</v>
      </c>
      <c r="K790" s="69"/>
      <c r="L790" s="333"/>
      <c r="M790" s="333"/>
      <c r="N790" s="71"/>
      <c r="O790" s="70"/>
      <c r="P790" s="72"/>
    </row>
    <row r="791" spans="1:16" ht="17.25" customHeight="1" x14ac:dyDescent="0.25">
      <c r="A791" s="60">
        <v>7</v>
      </c>
      <c r="B791" s="62" t="s">
        <v>1611</v>
      </c>
      <c r="C791" s="62" t="s">
        <v>1612</v>
      </c>
      <c r="D791" s="62" t="s">
        <v>144</v>
      </c>
      <c r="E791" s="62" t="s">
        <v>1616</v>
      </c>
      <c r="F791" s="62" t="s">
        <v>323</v>
      </c>
      <c r="G791" s="64">
        <v>0.08</v>
      </c>
      <c r="H791" s="65">
        <v>10</v>
      </c>
      <c r="I791" s="143">
        <v>10125</v>
      </c>
      <c r="J791" s="67">
        <v>45572</v>
      </c>
      <c r="K791" s="69"/>
      <c r="L791" s="333"/>
      <c r="M791" s="333"/>
      <c r="N791" s="71"/>
      <c r="O791" s="70"/>
      <c r="P791" s="72"/>
    </row>
    <row r="792" spans="1:16" ht="17.25" customHeight="1" x14ac:dyDescent="0.25">
      <c r="A792" s="60">
        <v>7</v>
      </c>
      <c r="B792" s="62" t="s">
        <v>1611</v>
      </c>
      <c r="C792" s="62" t="s">
        <v>1612</v>
      </c>
      <c r="D792" s="62" t="s">
        <v>144</v>
      </c>
      <c r="E792" s="62" t="s">
        <v>1617</v>
      </c>
      <c r="F792" s="62" t="s">
        <v>570</v>
      </c>
      <c r="G792" s="64">
        <v>0.49</v>
      </c>
      <c r="H792" s="65">
        <v>9</v>
      </c>
      <c r="I792" s="143">
        <v>7425</v>
      </c>
      <c r="J792" s="67">
        <v>45572</v>
      </c>
      <c r="K792" s="69"/>
      <c r="L792" s="333"/>
      <c r="M792" s="333"/>
      <c r="N792" s="71"/>
      <c r="O792" s="70"/>
      <c r="P792" s="72"/>
    </row>
    <row r="793" spans="1:16" ht="17.25" customHeight="1" x14ac:dyDescent="0.25">
      <c r="A793" s="60">
        <v>7</v>
      </c>
      <c r="B793" s="62" t="s">
        <v>1611</v>
      </c>
      <c r="C793" s="62" t="s">
        <v>1612</v>
      </c>
      <c r="D793" s="62" t="s">
        <v>144</v>
      </c>
      <c r="E793" s="62" t="s">
        <v>1618</v>
      </c>
      <c r="F793" s="62" t="s">
        <v>1619</v>
      </c>
      <c r="G793" s="64">
        <v>0.104</v>
      </c>
      <c r="H793" s="65">
        <v>9</v>
      </c>
      <c r="I793" s="143">
        <v>13500</v>
      </c>
      <c r="J793" s="67">
        <v>45572</v>
      </c>
      <c r="K793" s="69">
        <f>SUM(I789:I793)</f>
        <v>83700</v>
      </c>
      <c r="L793" s="333"/>
      <c r="M793" s="333"/>
      <c r="N793" s="71">
        <v>83700</v>
      </c>
      <c r="O793" s="70">
        <v>0</v>
      </c>
      <c r="P793" s="72"/>
    </row>
    <row r="794" spans="1:16" ht="17.25" customHeight="1" x14ac:dyDescent="0.25">
      <c r="A794" s="60">
        <v>7</v>
      </c>
      <c r="B794" s="62" t="s">
        <v>1611</v>
      </c>
      <c r="C794" s="62" t="s">
        <v>1620</v>
      </c>
      <c r="D794" s="62" t="s">
        <v>144</v>
      </c>
      <c r="E794" s="62" t="s">
        <v>1621</v>
      </c>
      <c r="F794" s="62" t="s">
        <v>237</v>
      </c>
      <c r="G794" s="64">
        <v>0.46800000000000003</v>
      </c>
      <c r="H794" s="65">
        <v>9</v>
      </c>
      <c r="I794" s="143">
        <v>122500</v>
      </c>
      <c r="J794" s="67">
        <v>45568</v>
      </c>
      <c r="K794" s="70"/>
      <c r="L794" s="69"/>
      <c r="M794" s="69"/>
      <c r="N794" s="71"/>
      <c r="O794" s="70"/>
      <c r="P794" s="72"/>
    </row>
    <row r="795" spans="1:16" ht="17.25" customHeight="1" x14ac:dyDescent="0.25">
      <c r="A795" s="60">
        <v>7</v>
      </c>
      <c r="B795" s="62" t="s">
        <v>1611</v>
      </c>
      <c r="C795" s="62" t="s">
        <v>1620</v>
      </c>
      <c r="D795" s="62" t="s">
        <v>144</v>
      </c>
      <c r="E795" s="62" t="s">
        <v>1622</v>
      </c>
      <c r="F795" s="62" t="s">
        <v>309</v>
      </c>
      <c r="G795" s="64">
        <v>0.08</v>
      </c>
      <c r="H795" s="65">
        <v>9</v>
      </c>
      <c r="I795" s="143">
        <v>17500</v>
      </c>
      <c r="J795" s="67">
        <v>45569</v>
      </c>
      <c r="K795" s="70">
        <f>SUM(I794:I795)</f>
        <v>140000</v>
      </c>
      <c r="L795" s="69"/>
      <c r="M795" s="69"/>
      <c r="N795" s="71">
        <v>220500</v>
      </c>
      <c r="O795" s="70">
        <v>0</v>
      </c>
      <c r="P795" s="72"/>
    </row>
    <row r="796" spans="1:16" ht="18.75" customHeight="1" x14ac:dyDescent="0.25">
      <c r="A796" s="60">
        <v>7</v>
      </c>
      <c r="B796" s="62" t="s">
        <v>1611</v>
      </c>
      <c r="C796" s="62" t="s">
        <v>1623</v>
      </c>
      <c r="D796" s="62" t="s">
        <v>359</v>
      </c>
      <c r="E796" s="62" t="s">
        <v>1624</v>
      </c>
      <c r="F796" s="62" t="s">
        <v>1625</v>
      </c>
      <c r="G796" s="64">
        <v>0.38</v>
      </c>
      <c r="H796" s="65">
        <v>10</v>
      </c>
      <c r="I796" s="143">
        <v>50475</v>
      </c>
      <c r="J796" s="67">
        <v>45555</v>
      </c>
      <c r="K796" s="70"/>
      <c r="L796" s="69"/>
      <c r="M796" s="69"/>
      <c r="N796" s="71"/>
      <c r="O796" s="70"/>
      <c r="P796" s="72"/>
    </row>
    <row r="797" spans="1:16" ht="17.25" customHeight="1" x14ac:dyDescent="0.25">
      <c r="A797" s="60">
        <v>7</v>
      </c>
      <c r="B797" s="62" t="s">
        <v>1611</v>
      </c>
      <c r="C797" s="62" t="s">
        <v>1623</v>
      </c>
      <c r="D797" s="62" t="s">
        <v>359</v>
      </c>
      <c r="E797" s="62" t="s">
        <v>1626</v>
      </c>
      <c r="F797" s="62" t="s">
        <v>1627</v>
      </c>
      <c r="G797" s="64">
        <v>0.14000000000000001</v>
      </c>
      <c r="H797" s="65">
        <v>10</v>
      </c>
      <c r="I797" s="143">
        <v>22713.75</v>
      </c>
      <c r="J797" s="67">
        <v>45555</v>
      </c>
      <c r="K797" s="70">
        <v>73188.75</v>
      </c>
      <c r="L797" s="69"/>
      <c r="M797" s="69"/>
      <c r="N797" s="71">
        <v>73188.75</v>
      </c>
      <c r="O797" s="70">
        <v>0</v>
      </c>
      <c r="P797" s="72"/>
    </row>
    <row r="798" spans="1:16" ht="16.5" customHeight="1" x14ac:dyDescent="0.25">
      <c r="A798" s="60">
        <v>7</v>
      </c>
      <c r="B798" s="62" t="s">
        <v>1611</v>
      </c>
      <c r="C798" s="62" t="s">
        <v>1623</v>
      </c>
      <c r="D798" s="62" t="s">
        <v>359</v>
      </c>
      <c r="E798" s="62" t="s">
        <v>1628</v>
      </c>
      <c r="F798" s="62" t="s">
        <v>173</v>
      </c>
      <c r="G798" s="64">
        <v>3.911</v>
      </c>
      <c r="H798" s="65">
        <v>10</v>
      </c>
      <c r="I798" s="143">
        <v>302850</v>
      </c>
      <c r="J798" s="67">
        <v>45555</v>
      </c>
      <c r="K798" s="68">
        <f>SUM(I798)</f>
        <v>302850</v>
      </c>
      <c r="L798" s="70"/>
      <c r="M798" s="70"/>
      <c r="N798" s="71">
        <v>302850</v>
      </c>
      <c r="O798" s="70">
        <v>0</v>
      </c>
      <c r="P798" s="72"/>
    </row>
    <row r="799" spans="1:16" x14ac:dyDescent="0.25">
      <c r="A799" s="164">
        <v>7</v>
      </c>
      <c r="B799" s="102" t="s">
        <v>111</v>
      </c>
      <c r="C799" s="52"/>
      <c r="D799" s="210"/>
      <c r="E799" s="102"/>
      <c r="F799" s="210"/>
      <c r="G799" s="102"/>
      <c r="H799" s="211"/>
      <c r="I799" s="212"/>
      <c r="J799" s="213"/>
      <c r="K799" s="57"/>
      <c r="L799" s="329">
        <f>SUM(K800:K803)</f>
        <v>780500</v>
      </c>
      <c r="M799" s="343"/>
      <c r="N799" s="48"/>
      <c r="O799" s="49"/>
      <c r="P799" s="192"/>
    </row>
    <row r="800" spans="1:16" ht="17.25" customHeight="1" x14ac:dyDescent="0.25">
      <c r="A800" s="60">
        <v>7</v>
      </c>
      <c r="B800" s="62" t="s">
        <v>1629</v>
      </c>
      <c r="C800" s="62" t="s">
        <v>1630</v>
      </c>
      <c r="D800" s="62" t="s">
        <v>1631</v>
      </c>
      <c r="E800" s="62" t="s">
        <v>753</v>
      </c>
      <c r="F800" s="62" t="s">
        <v>1632</v>
      </c>
      <c r="G800" s="64">
        <v>0.113</v>
      </c>
      <c r="H800" s="65">
        <v>9</v>
      </c>
      <c r="I800" s="143">
        <v>23500</v>
      </c>
      <c r="J800" s="67">
        <v>45579</v>
      </c>
      <c r="K800" s="70">
        <f>SUM(I800)</f>
        <v>23500</v>
      </c>
      <c r="L800" s="69"/>
      <c r="M800" s="69"/>
      <c r="N800" s="71">
        <v>23500</v>
      </c>
      <c r="O800" s="70">
        <v>0</v>
      </c>
      <c r="P800" s="72"/>
    </row>
    <row r="801" spans="1:46" ht="17.25" customHeight="1" x14ac:dyDescent="0.25">
      <c r="A801" s="60">
        <v>7</v>
      </c>
      <c r="B801" s="62" t="s">
        <v>1629</v>
      </c>
      <c r="C801" s="62" t="s">
        <v>1633</v>
      </c>
      <c r="D801" s="62" t="s">
        <v>144</v>
      </c>
      <c r="E801" s="62" t="s">
        <v>1634</v>
      </c>
      <c r="F801" s="62" t="s">
        <v>1006</v>
      </c>
      <c r="G801" s="64">
        <v>9.4999999999999998E-3</v>
      </c>
      <c r="H801" s="65">
        <v>10</v>
      </c>
      <c r="I801" s="143">
        <v>32000</v>
      </c>
      <c r="J801" s="67">
        <v>45580</v>
      </c>
      <c r="K801" s="70">
        <f>SUM(I801)</f>
        <v>32000</v>
      </c>
      <c r="L801" s="69"/>
      <c r="M801" s="69"/>
      <c r="N801" s="71">
        <v>32000</v>
      </c>
      <c r="O801" s="70">
        <v>0</v>
      </c>
      <c r="P801" s="72"/>
    </row>
    <row r="802" spans="1:46" ht="17.25" customHeight="1" x14ac:dyDescent="0.25">
      <c r="A802" s="60">
        <v>7</v>
      </c>
      <c r="B802" s="62" t="s">
        <v>1629</v>
      </c>
      <c r="C802" s="62" t="s">
        <v>1635</v>
      </c>
      <c r="D802" s="62" t="s">
        <v>144</v>
      </c>
      <c r="E802" s="62" t="s">
        <v>1636</v>
      </c>
      <c r="F802" s="62" t="s">
        <v>1637</v>
      </c>
      <c r="G802" s="64">
        <v>4.1059999999999999</v>
      </c>
      <c r="H802" s="65">
        <v>8</v>
      </c>
      <c r="I802" s="143">
        <v>375000</v>
      </c>
      <c r="J802" s="67">
        <v>45572</v>
      </c>
      <c r="K802" s="70"/>
      <c r="L802" s="69"/>
      <c r="M802" s="69"/>
      <c r="N802" s="71"/>
      <c r="O802" s="70"/>
      <c r="P802" s="72"/>
    </row>
    <row r="803" spans="1:46" ht="17.25" customHeight="1" x14ac:dyDescent="0.25">
      <c r="A803" s="60">
        <v>7</v>
      </c>
      <c r="B803" s="62" t="s">
        <v>1629</v>
      </c>
      <c r="C803" s="62" t="s">
        <v>1635</v>
      </c>
      <c r="D803" s="62" t="s">
        <v>144</v>
      </c>
      <c r="E803" s="62" t="s">
        <v>1638</v>
      </c>
      <c r="F803" s="62" t="s">
        <v>1489</v>
      </c>
      <c r="G803" s="64">
        <v>3.556</v>
      </c>
      <c r="H803" s="65">
        <v>9</v>
      </c>
      <c r="I803" s="143">
        <v>350000</v>
      </c>
      <c r="J803" s="67">
        <v>45572</v>
      </c>
      <c r="K803" s="70">
        <f>SUM(I802:I803)</f>
        <v>725000</v>
      </c>
      <c r="L803" s="69"/>
      <c r="M803" s="69"/>
      <c r="N803" s="71">
        <v>725000</v>
      </c>
      <c r="O803" s="70">
        <v>0</v>
      </c>
      <c r="P803" s="72"/>
    </row>
    <row r="804" spans="1:46" x14ac:dyDescent="0.25">
      <c r="A804" s="164">
        <v>7</v>
      </c>
      <c r="B804" s="102" t="s">
        <v>126</v>
      </c>
      <c r="C804" s="52"/>
      <c r="D804" s="210"/>
      <c r="E804" s="102"/>
      <c r="F804" s="210"/>
      <c r="G804" s="102"/>
      <c r="H804" s="211"/>
      <c r="I804" s="212"/>
      <c r="J804" s="213"/>
      <c r="K804" s="57"/>
      <c r="L804" s="329">
        <f>SUM(K805:K811)</f>
        <v>1406980</v>
      </c>
      <c r="M804" s="343"/>
      <c r="N804" s="48"/>
      <c r="O804" s="49"/>
      <c r="P804" s="192"/>
    </row>
    <row r="805" spans="1:46" ht="30" x14ac:dyDescent="0.25">
      <c r="A805" s="60">
        <v>7</v>
      </c>
      <c r="B805" s="62" t="s">
        <v>1639</v>
      </c>
      <c r="C805" s="62" t="s">
        <v>1640</v>
      </c>
      <c r="D805" s="86" t="s">
        <v>1506</v>
      </c>
      <c r="E805" s="62" t="s">
        <v>1641</v>
      </c>
      <c r="F805" s="62" t="s">
        <v>1642</v>
      </c>
      <c r="G805" s="64">
        <v>0.44</v>
      </c>
      <c r="H805" s="65">
        <v>8</v>
      </c>
      <c r="I805" s="107">
        <v>104060</v>
      </c>
      <c r="J805" s="67">
        <v>45580</v>
      </c>
      <c r="K805" s="69">
        <f>SUM(I805)</f>
        <v>104060</v>
      </c>
      <c r="L805" s="69"/>
      <c r="M805" s="69"/>
      <c r="N805" s="71">
        <v>104060</v>
      </c>
      <c r="O805" s="70">
        <v>0</v>
      </c>
      <c r="P805" s="72"/>
    </row>
    <row r="806" spans="1:46" ht="30" x14ac:dyDescent="0.25">
      <c r="A806" s="60">
        <v>7</v>
      </c>
      <c r="B806" s="62" t="s">
        <v>1639</v>
      </c>
      <c r="C806" s="62" t="s">
        <v>1640</v>
      </c>
      <c r="D806" s="86" t="s">
        <v>1506</v>
      </c>
      <c r="E806" s="62" t="s">
        <v>1643</v>
      </c>
      <c r="F806" s="62" t="s">
        <v>1644</v>
      </c>
      <c r="G806" s="64">
        <v>0.8</v>
      </c>
      <c r="H806" s="65">
        <v>8</v>
      </c>
      <c r="I806" s="107">
        <v>201920</v>
      </c>
      <c r="J806" s="67">
        <v>45580</v>
      </c>
      <c r="K806" s="69">
        <f>SUM(I806)</f>
        <v>201920</v>
      </c>
      <c r="L806" s="82"/>
      <c r="M806" s="69"/>
      <c r="N806" s="71">
        <v>201920</v>
      </c>
      <c r="O806" s="70">
        <v>0</v>
      </c>
      <c r="P806" s="72"/>
    </row>
    <row r="807" spans="1:46" x14ac:dyDescent="0.25">
      <c r="A807" s="60">
        <v>7</v>
      </c>
      <c r="B807" s="62" t="s">
        <v>1639</v>
      </c>
      <c r="C807" s="62" t="s">
        <v>1645</v>
      </c>
      <c r="D807" s="86" t="s">
        <v>359</v>
      </c>
      <c r="E807" s="62" t="s">
        <v>1646</v>
      </c>
      <c r="F807" s="62" t="s">
        <v>1543</v>
      </c>
      <c r="G807" s="64">
        <v>2.4550000000000001</v>
      </c>
      <c r="H807" s="65">
        <v>9</v>
      </c>
      <c r="I807" s="107">
        <v>275000</v>
      </c>
      <c r="J807" s="67">
        <v>45561</v>
      </c>
      <c r="K807" s="69"/>
      <c r="L807" s="69"/>
      <c r="M807" s="69"/>
      <c r="N807" s="71"/>
      <c r="O807" s="70"/>
      <c r="P807" s="72"/>
    </row>
    <row r="808" spans="1:46" x14ac:dyDescent="0.25">
      <c r="A808" s="60">
        <v>7</v>
      </c>
      <c r="B808" s="62" t="s">
        <v>1639</v>
      </c>
      <c r="C808" s="62" t="s">
        <v>1645</v>
      </c>
      <c r="D808" s="86" t="s">
        <v>359</v>
      </c>
      <c r="E808" s="62" t="s">
        <v>1647</v>
      </c>
      <c r="F808" s="62" t="s">
        <v>1648</v>
      </c>
      <c r="G808" s="64">
        <v>3.75</v>
      </c>
      <c r="H808" s="65">
        <v>9</v>
      </c>
      <c r="I808" s="107">
        <v>376000</v>
      </c>
      <c r="J808" s="67">
        <v>45561</v>
      </c>
      <c r="K808" s="69">
        <f>SUM(I807:I808)</f>
        <v>651000</v>
      </c>
      <c r="L808" s="69"/>
      <c r="M808" s="69"/>
      <c r="N808" s="71">
        <v>651000</v>
      </c>
      <c r="O808" s="70">
        <v>0</v>
      </c>
      <c r="P808" s="72"/>
    </row>
    <row r="809" spans="1:46" x14ac:dyDescent="0.25">
      <c r="A809" s="60">
        <v>7</v>
      </c>
      <c r="B809" s="62" t="s">
        <v>1639</v>
      </c>
      <c r="C809" s="62" t="s">
        <v>1645</v>
      </c>
      <c r="D809" s="86" t="s">
        <v>359</v>
      </c>
      <c r="E809" s="62" t="s">
        <v>1649</v>
      </c>
      <c r="F809" s="62" t="s">
        <v>1402</v>
      </c>
      <c r="G809" s="64">
        <v>0.44</v>
      </c>
      <c r="H809" s="65">
        <v>8</v>
      </c>
      <c r="I809" s="107">
        <v>50000</v>
      </c>
      <c r="J809" s="67">
        <v>45574</v>
      </c>
      <c r="K809" s="69"/>
      <c r="L809" s="69"/>
      <c r="M809" s="69"/>
      <c r="N809" s="71"/>
      <c r="O809" s="70"/>
      <c r="P809" s="72"/>
    </row>
    <row r="810" spans="1:46" x14ac:dyDescent="0.25">
      <c r="A810" s="60">
        <v>7</v>
      </c>
      <c r="B810" s="62" t="s">
        <v>1639</v>
      </c>
      <c r="C810" s="62" t="s">
        <v>1645</v>
      </c>
      <c r="D810" s="86" t="s">
        <v>359</v>
      </c>
      <c r="E810" s="62" t="s">
        <v>1650</v>
      </c>
      <c r="F810" s="62" t="s">
        <v>1115</v>
      </c>
      <c r="G810" s="64">
        <v>0.70399999999999996</v>
      </c>
      <c r="H810" s="65">
        <v>8</v>
      </c>
      <c r="I810" s="107">
        <v>50000</v>
      </c>
      <c r="J810" s="67">
        <v>45574</v>
      </c>
      <c r="K810" s="69"/>
      <c r="L810" s="69"/>
      <c r="M810" s="69"/>
      <c r="N810" s="71"/>
      <c r="O810" s="70"/>
      <c r="P810" s="72"/>
    </row>
    <row r="811" spans="1:46" x14ac:dyDescent="0.25">
      <c r="A811" s="60">
        <v>7</v>
      </c>
      <c r="B811" s="62" t="s">
        <v>1639</v>
      </c>
      <c r="C811" s="62" t="s">
        <v>1645</v>
      </c>
      <c r="D811" s="86" t="s">
        <v>359</v>
      </c>
      <c r="E811" s="62" t="s">
        <v>1651</v>
      </c>
      <c r="F811" s="62" t="s">
        <v>1238</v>
      </c>
      <c r="G811" s="64">
        <v>5.0579999999999998</v>
      </c>
      <c r="H811" s="65">
        <v>9</v>
      </c>
      <c r="I811" s="107">
        <v>350000</v>
      </c>
      <c r="J811" s="67">
        <v>45574</v>
      </c>
      <c r="K811" s="69">
        <f>SUM(I809:I811)</f>
        <v>450000</v>
      </c>
      <c r="L811" s="69"/>
      <c r="M811" s="69"/>
      <c r="N811" s="71">
        <v>450000</v>
      </c>
      <c r="O811" s="70">
        <v>0</v>
      </c>
      <c r="P811" s="72"/>
    </row>
    <row r="812" spans="1:46" s="127" customFormat="1" ht="18.75" x14ac:dyDescent="0.3">
      <c r="A812" s="214">
        <v>8</v>
      </c>
      <c r="B812" s="215" t="s">
        <v>1652</v>
      </c>
      <c r="C812" s="52"/>
      <c r="D812" s="217"/>
      <c r="E812" s="216"/>
      <c r="F812" s="217"/>
      <c r="G812" s="216"/>
      <c r="H812" s="218"/>
      <c r="I812" s="219"/>
      <c r="J812" s="220"/>
      <c r="K812" s="221"/>
      <c r="L812" s="348"/>
      <c r="M812" s="335">
        <f>SUM(L813:L955)</f>
        <v>10774580.789999999</v>
      </c>
      <c r="N812" s="48"/>
      <c r="O812" s="49"/>
      <c r="P812" s="192"/>
      <c r="Q812" s="126"/>
      <c r="R812" s="126"/>
      <c r="S812" s="126"/>
      <c r="T812" s="126"/>
      <c r="U812" s="126"/>
      <c r="V812" s="126"/>
      <c r="W812" s="126"/>
      <c r="X812" s="126"/>
      <c r="Y812" s="126"/>
      <c r="Z812" s="126"/>
      <c r="AA812" s="126"/>
      <c r="AB812" s="126"/>
      <c r="AC812" s="126"/>
      <c r="AD812" s="126"/>
      <c r="AE812" s="126"/>
      <c r="AF812" s="126"/>
      <c r="AG812" s="126"/>
      <c r="AH812" s="126"/>
      <c r="AI812" s="126"/>
      <c r="AJ812" s="126"/>
      <c r="AK812" s="126"/>
      <c r="AL812" s="126"/>
      <c r="AM812" s="126"/>
      <c r="AN812" s="126"/>
      <c r="AO812" s="126"/>
      <c r="AP812" s="126"/>
      <c r="AQ812" s="126"/>
      <c r="AR812" s="126"/>
      <c r="AS812" s="126"/>
      <c r="AT812" s="126"/>
    </row>
    <row r="813" spans="1:46" s="228" customFormat="1" ht="13.15" customHeight="1" x14ac:dyDescent="0.25">
      <c r="A813" s="51">
        <v>8</v>
      </c>
      <c r="B813" s="52" t="s">
        <v>2</v>
      </c>
      <c r="C813" s="52"/>
      <c r="D813" s="208"/>
      <c r="E813" s="208"/>
      <c r="F813" s="208"/>
      <c r="G813" s="222"/>
      <c r="H813" s="223"/>
      <c r="I813" s="224"/>
      <c r="J813" s="225"/>
      <c r="K813" s="57"/>
      <c r="L813" s="329">
        <f>SUM(K814:K830)</f>
        <v>1310653</v>
      </c>
      <c r="M813" s="226"/>
      <c r="N813" s="48"/>
      <c r="O813" s="49"/>
      <c r="P813" s="58"/>
      <c r="Q813" s="227"/>
      <c r="R813" s="227"/>
      <c r="S813" s="227"/>
      <c r="T813" s="227"/>
      <c r="U813" s="227"/>
      <c r="V813" s="227"/>
      <c r="W813" s="227"/>
      <c r="X813" s="227"/>
      <c r="Y813" s="227"/>
      <c r="Z813" s="227"/>
      <c r="AA813" s="227"/>
      <c r="AB813" s="227"/>
      <c r="AC813" s="227"/>
      <c r="AD813" s="227"/>
      <c r="AE813" s="227"/>
      <c r="AF813" s="227"/>
      <c r="AG813" s="227"/>
      <c r="AH813" s="227"/>
      <c r="AI813" s="227"/>
      <c r="AJ813" s="227"/>
      <c r="AK813" s="227"/>
      <c r="AL813" s="227"/>
      <c r="AM813" s="227"/>
      <c r="AN813" s="227"/>
      <c r="AO813" s="227"/>
      <c r="AP813" s="227"/>
      <c r="AQ813" s="227"/>
      <c r="AR813" s="227"/>
      <c r="AS813" s="227"/>
      <c r="AT813" s="227"/>
    </row>
    <row r="814" spans="1:46" ht="30" x14ac:dyDescent="0.25">
      <c r="A814" s="137">
        <v>8</v>
      </c>
      <c r="B814" s="229" t="s">
        <v>1653</v>
      </c>
      <c r="C814" s="229" t="s">
        <v>1654</v>
      </c>
      <c r="D814" s="229" t="s">
        <v>317</v>
      </c>
      <c r="E814" s="229" t="s">
        <v>1655</v>
      </c>
      <c r="F814" s="229" t="s">
        <v>1609</v>
      </c>
      <c r="G814" s="230">
        <v>0.98399999999999999</v>
      </c>
      <c r="H814" s="231">
        <v>8</v>
      </c>
      <c r="I814" s="232">
        <v>89725</v>
      </c>
      <c r="J814" s="233">
        <v>45575</v>
      </c>
      <c r="K814" s="234"/>
      <c r="L814" s="349"/>
      <c r="M814" s="235"/>
      <c r="N814" s="71"/>
      <c r="O814" s="70"/>
      <c r="P814" s="236"/>
    </row>
    <row r="815" spans="1:46" ht="30" x14ac:dyDescent="0.25">
      <c r="A815" s="137">
        <v>8</v>
      </c>
      <c r="B815" s="229" t="s">
        <v>1653</v>
      </c>
      <c r="C815" s="229" t="s">
        <v>1654</v>
      </c>
      <c r="D815" s="229" t="s">
        <v>317</v>
      </c>
      <c r="E815" s="229" t="s">
        <v>1656</v>
      </c>
      <c r="F815" s="229" t="s">
        <v>1225</v>
      </c>
      <c r="G815" s="230">
        <v>1.083</v>
      </c>
      <c r="H815" s="231">
        <v>9</v>
      </c>
      <c r="I815" s="232">
        <v>91200</v>
      </c>
      <c r="J815" s="233">
        <v>45575</v>
      </c>
      <c r="K815" s="234"/>
      <c r="L815" s="349"/>
      <c r="M815" s="235"/>
      <c r="N815" s="71"/>
      <c r="O815" s="70"/>
      <c r="P815" s="236"/>
    </row>
    <row r="816" spans="1:46" ht="30" x14ac:dyDescent="0.25">
      <c r="A816" s="137">
        <v>8</v>
      </c>
      <c r="B816" s="229" t="s">
        <v>1653</v>
      </c>
      <c r="C816" s="229" t="s">
        <v>1654</v>
      </c>
      <c r="D816" s="229" t="s">
        <v>317</v>
      </c>
      <c r="E816" s="229" t="s">
        <v>1657</v>
      </c>
      <c r="F816" s="229" t="s">
        <v>1658</v>
      </c>
      <c r="G816" s="230">
        <v>1.4970000000000001</v>
      </c>
      <c r="H816" s="231">
        <v>8</v>
      </c>
      <c r="I816" s="232">
        <v>129600</v>
      </c>
      <c r="J816" s="233">
        <v>45575</v>
      </c>
      <c r="K816" s="234"/>
      <c r="L816" s="349"/>
      <c r="M816" s="235"/>
      <c r="N816" s="71"/>
      <c r="O816" s="70"/>
      <c r="P816" s="236"/>
    </row>
    <row r="817" spans="1:46" ht="30" x14ac:dyDescent="0.25">
      <c r="A817" s="137">
        <v>8</v>
      </c>
      <c r="B817" s="229" t="s">
        <v>1653</v>
      </c>
      <c r="C817" s="229" t="s">
        <v>1654</v>
      </c>
      <c r="D817" s="229" t="s">
        <v>317</v>
      </c>
      <c r="E817" s="229" t="s">
        <v>567</v>
      </c>
      <c r="F817" s="229" t="s">
        <v>1659</v>
      </c>
      <c r="G817" s="230">
        <v>0.86699999999999999</v>
      </c>
      <c r="H817" s="231">
        <v>8</v>
      </c>
      <c r="I817" s="232">
        <v>67200</v>
      </c>
      <c r="J817" s="233">
        <v>45575</v>
      </c>
      <c r="K817" s="234"/>
      <c r="L817" s="349"/>
      <c r="M817" s="235"/>
      <c r="N817" s="71"/>
      <c r="O817" s="70"/>
      <c r="P817" s="236"/>
    </row>
    <row r="818" spans="1:46" ht="30" x14ac:dyDescent="0.25">
      <c r="A818" s="137">
        <v>8</v>
      </c>
      <c r="B818" s="229" t="s">
        <v>1653</v>
      </c>
      <c r="C818" s="229" t="s">
        <v>1654</v>
      </c>
      <c r="D818" s="229" t="s">
        <v>317</v>
      </c>
      <c r="E818" s="229" t="s">
        <v>1660</v>
      </c>
      <c r="F818" s="229" t="s">
        <v>1661</v>
      </c>
      <c r="G818" s="230">
        <v>0.60699999999999998</v>
      </c>
      <c r="H818" s="231">
        <v>9</v>
      </c>
      <c r="I818" s="232">
        <v>36000</v>
      </c>
      <c r="J818" s="233">
        <v>45575</v>
      </c>
      <c r="K818" s="234"/>
      <c r="L818" s="349"/>
      <c r="M818" s="235"/>
      <c r="N818" s="71"/>
      <c r="O818" s="70"/>
      <c r="P818" s="236"/>
    </row>
    <row r="819" spans="1:46" ht="30" x14ac:dyDescent="0.25">
      <c r="A819" s="137">
        <v>8</v>
      </c>
      <c r="B819" s="229" t="s">
        <v>1653</v>
      </c>
      <c r="C819" s="229" t="s">
        <v>1654</v>
      </c>
      <c r="D819" s="229" t="s">
        <v>317</v>
      </c>
      <c r="E819" s="229" t="s">
        <v>1662</v>
      </c>
      <c r="F819" s="229" t="s">
        <v>1663</v>
      </c>
      <c r="G819" s="230">
        <v>0.115</v>
      </c>
      <c r="H819" s="231">
        <v>8</v>
      </c>
      <c r="I819" s="232">
        <v>10080</v>
      </c>
      <c r="J819" s="233">
        <v>45575</v>
      </c>
      <c r="K819" s="234"/>
      <c r="L819" s="349"/>
      <c r="M819" s="235"/>
      <c r="N819" s="71"/>
      <c r="O819" s="70"/>
      <c r="P819" s="236"/>
    </row>
    <row r="820" spans="1:46" ht="30" x14ac:dyDescent="0.25">
      <c r="A820" s="137">
        <v>8</v>
      </c>
      <c r="B820" s="229" t="s">
        <v>1653</v>
      </c>
      <c r="C820" s="229" t="s">
        <v>1654</v>
      </c>
      <c r="D820" s="229" t="s">
        <v>317</v>
      </c>
      <c r="E820" s="229" t="s">
        <v>1664</v>
      </c>
      <c r="F820" s="229" t="s">
        <v>640</v>
      </c>
      <c r="G820" s="230">
        <v>0.434</v>
      </c>
      <c r="H820" s="231">
        <v>8</v>
      </c>
      <c r="I820" s="232">
        <v>43200</v>
      </c>
      <c r="J820" s="233">
        <v>45575</v>
      </c>
      <c r="K820" s="234"/>
      <c r="L820" s="349"/>
      <c r="M820" s="235"/>
      <c r="N820" s="71"/>
      <c r="O820" s="70"/>
      <c r="P820" s="236"/>
    </row>
    <row r="821" spans="1:46" ht="30" x14ac:dyDescent="0.25">
      <c r="A821" s="137">
        <v>8</v>
      </c>
      <c r="B821" s="229" t="s">
        <v>1653</v>
      </c>
      <c r="C821" s="229" t="s">
        <v>1654</v>
      </c>
      <c r="D821" s="229" t="s">
        <v>317</v>
      </c>
      <c r="E821" s="229" t="s">
        <v>1665</v>
      </c>
      <c r="F821" s="229" t="s">
        <v>1337</v>
      </c>
      <c r="G821" s="230">
        <v>0.68200000000000005</v>
      </c>
      <c r="H821" s="231">
        <v>9</v>
      </c>
      <c r="I821" s="232">
        <v>60000</v>
      </c>
      <c r="J821" s="233">
        <v>45575</v>
      </c>
      <c r="K821" s="234"/>
      <c r="L821" s="349"/>
      <c r="M821" s="235"/>
      <c r="N821" s="71"/>
      <c r="O821" s="70"/>
      <c r="P821" s="236"/>
    </row>
    <row r="822" spans="1:46" ht="30" x14ac:dyDescent="0.25">
      <c r="A822" s="137">
        <v>8</v>
      </c>
      <c r="B822" s="229" t="s">
        <v>1653</v>
      </c>
      <c r="C822" s="229" t="s">
        <v>1654</v>
      </c>
      <c r="D822" s="229" t="s">
        <v>317</v>
      </c>
      <c r="E822" s="229" t="s">
        <v>1666</v>
      </c>
      <c r="F822" s="229" t="s">
        <v>1667</v>
      </c>
      <c r="G822" s="230">
        <v>0.13100000000000001</v>
      </c>
      <c r="H822" s="231">
        <v>10</v>
      </c>
      <c r="I822" s="232">
        <v>8448</v>
      </c>
      <c r="J822" s="233">
        <v>45575</v>
      </c>
      <c r="K822" s="234"/>
      <c r="L822" s="349"/>
      <c r="M822" s="235"/>
      <c r="N822" s="71"/>
      <c r="O822" s="70"/>
      <c r="P822" s="236"/>
    </row>
    <row r="823" spans="1:46" ht="30" x14ac:dyDescent="0.25">
      <c r="A823" s="137">
        <v>8</v>
      </c>
      <c r="B823" s="229" t="s">
        <v>1653</v>
      </c>
      <c r="C823" s="229" t="s">
        <v>1654</v>
      </c>
      <c r="D823" s="229" t="s">
        <v>317</v>
      </c>
      <c r="E823" s="229" t="s">
        <v>1668</v>
      </c>
      <c r="F823" s="229" t="s">
        <v>1669</v>
      </c>
      <c r="G823" s="230">
        <v>1.216</v>
      </c>
      <c r="H823" s="231">
        <v>8</v>
      </c>
      <c r="I823" s="232">
        <v>93600</v>
      </c>
      <c r="J823" s="233">
        <v>45575</v>
      </c>
      <c r="K823" s="234"/>
      <c r="L823" s="349"/>
      <c r="M823" s="235"/>
      <c r="N823" s="71"/>
      <c r="O823" s="70"/>
      <c r="P823" s="236"/>
    </row>
    <row r="824" spans="1:46" ht="30" x14ac:dyDescent="0.25">
      <c r="A824" s="137">
        <v>8</v>
      </c>
      <c r="B824" s="229" t="s">
        <v>1653</v>
      </c>
      <c r="C824" s="229" t="s">
        <v>1654</v>
      </c>
      <c r="D824" s="229" t="s">
        <v>317</v>
      </c>
      <c r="E824" s="229" t="s">
        <v>1670</v>
      </c>
      <c r="F824" s="229" t="s">
        <v>1609</v>
      </c>
      <c r="G824" s="230">
        <v>1.9690000000000001</v>
      </c>
      <c r="H824" s="231">
        <v>10</v>
      </c>
      <c r="I824" s="232">
        <v>192000</v>
      </c>
      <c r="J824" s="233">
        <v>45575</v>
      </c>
      <c r="K824" s="234"/>
      <c r="L824" s="349"/>
      <c r="M824" s="235"/>
      <c r="N824" s="71"/>
      <c r="O824" s="70"/>
      <c r="P824" s="236"/>
    </row>
    <row r="825" spans="1:46" ht="30" x14ac:dyDescent="0.25">
      <c r="A825" s="137">
        <v>8</v>
      </c>
      <c r="B825" s="229" t="s">
        <v>1653</v>
      </c>
      <c r="C825" s="229" t="s">
        <v>1654</v>
      </c>
      <c r="D825" s="229" t="s">
        <v>317</v>
      </c>
      <c r="E825" s="229" t="s">
        <v>1671</v>
      </c>
      <c r="F825" s="229" t="s">
        <v>1382</v>
      </c>
      <c r="G825" s="230">
        <v>1.2629999999999999</v>
      </c>
      <c r="H825" s="231">
        <v>10</v>
      </c>
      <c r="I825" s="232">
        <v>120000</v>
      </c>
      <c r="J825" s="233">
        <v>45575</v>
      </c>
      <c r="K825" s="234"/>
      <c r="L825" s="349"/>
      <c r="M825" s="235"/>
      <c r="N825" s="71"/>
      <c r="O825" s="70"/>
      <c r="P825" s="236"/>
    </row>
    <row r="826" spans="1:46" ht="30" x14ac:dyDescent="0.25">
      <c r="A826" s="137">
        <v>8</v>
      </c>
      <c r="B826" s="229" t="s">
        <v>1653</v>
      </c>
      <c r="C826" s="229" t="s">
        <v>1654</v>
      </c>
      <c r="D826" s="229" t="s">
        <v>317</v>
      </c>
      <c r="E826" s="229" t="s">
        <v>1672</v>
      </c>
      <c r="F826" s="229" t="s">
        <v>1063</v>
      </c>
      <c r="G826" s="230">
        <v>0.84699999999999998</v>
      </c>
      <c r="H826" s="231">
        <v>8</v>
      </c>
      <c r="I826" s="232">
        <v>55200</v>
      </c>
      <c r="J826" s="233">
        <v>45575</v>
      </c>
      <c r="K826" s="234"/>
      <c r="L826" s="349"/>
      <c r="M826" s="235"/>
      <c r="N826" s="71"/>
      <c r="O826" s="70"/>
      <c r="P826" s="236"/>
    </row>
    <row r="827" spans="1:46" ht="30" x14ac:dyDescent="0.25">
      <c r="A827" s="137">
        <v>8</v>
      </c>
      <c r="B827" s="229" t="s">
        <v>1653</v>
      </c>
      <c r="C827" s="229" t="s">
        <v>1654</v>
      </c>
      <c r="D827" s="229" t="s">
        <v>317</v>
      </c>
      <c r="E827" s="229" t="s">
        <v>1673</v>
      </c>
      <c r="F827" s="229" t="s">
        <v>1674</v>
      </c>
      <c r="G827" s="230">
        <v>1.357</v>
      </c>
      <c r="H827" s="231">
        <v>8</v>
      </c>
      <c r="I827" s="232">
        <v>127200</v>
      </c>
      <c r="J827" s="233">
        <v>45575</v>
      </c>
      <c r="K827" s="234"/>
      <c r="L827" s="349"/>
      <c r="M827" s="235"/>
      <c r="N827" s="71"/>
      <c r="O827" s="70"/>
      <c r="P827" s="236"/>
    </row>
    <row r="828" spans="1:46" ht="30" x14ac:dyDescent="0.25">
      <c r="A828" s="137">
        <v>8</v>
      </c>
      <c r="B828" s="229" t="s">
        <v>1653</v>
      </c>
      <c r="C828" s="229" t="s">
        <v>1654</v>
      </c>
      <c r="D828" s="229" t="s">
        <v>317</v>
      </c>
      <c r="E828" s="229" t="s">
        <v>1675</v>
      </c>
      <c r="F828" s="229" t="s">
        <v>779</v>
      </c>
      <c r="G828" s="230">
        <v>1.502</v>
      </c>
      <c r="H828" s="231">
        <v>8</v>
      </c>
      <c r="I828" s="232">
        <v>165600</v>
      </c>
      <c r="J828" s="233">
        <v>45575</v>
      </c>
      <c r="K828" s="234">
        <f>SUM(I814:I828)</f>
        <v>1289053</v>
      </c>
      <c r="L828" s="349"/>
      <c r="M828" s="235"/>
      <c r="N828" s="71">
        <v>1502719</v>
      </c>
      <c r="O828" s="70">
        <v>0</v>
      </c>
      <c r="P828" s="236"/>
    </row>
    <row r="829" spans="1:46" x14ac:dyDescent="0.25">
      <c r="A829" s="137">
        <v>8</v>
      </c>
      <c r="B829" s="229" t="s">
        <v>1653</v>
      </c>
      <c r="C829" s="229" t="s">
        <v>1676</v>
      </c>
      <c r="D829" s="229" t="s">
        <v>144</v>
      </c>
      <c r="E829" s="229" t="s">
        <v>1677</v>
      </c>
      <c r="F829" s="229" t="s">
        <v>282</v>
      </c>
      <c r="G829" s="230">
        <v>0.123</v>
      </c>
      <c r="H829" s="231">
        <v>8</v>
      </c>
      <c r="I829" s="232">
        <v>10400</v>
      </c>
      <c r="J829" s="233">
        <v>45576</v>
      </c>
      <c r="K829" s="234"/>
      <c r="L829" s="349"/>
      <c r="M829" s="235"/>
      <c r="N829" s="71"/>
      <c r="O829" s="70"/>
      <c r="P829" s="236"/>
    </row>
    <row r="830" spans="1:46" x14ac:dyDescent="0.25">
      <c r="A830" s="137">
        <v>8</v>
      </c>
      <c r="B830" s="229" t="s">
        <v>1653</v>
      </c>
      <c r="C830" s="229" t="s">
        <v>1676</v>
      </c>
      <c r="D830" s="229" t="s">
        <v>144</v>
      </c>
      <c r="E830" s="229" t="s">
        <v>1678</v>
      </c>
      <c r="F830" s="229" t="s">
        <v>1679</v>
      </c>
      <c r="G830" s="230">
        <v>7.5800000000000006E-2</v>
      </c>
      <c r="H830" s="231">
        <v>8</v>
      </c>
      <c r="I830" s="232">
        <v>11200</v>
      </c>
      <c r="J830" s="233">
        <v>45576</v>
      </c>
      <c r="K830" s="234">
        <f>SUM(I829:I830)</f>
        <v>21600</v>
      </c>
      <c r="L830" s="349"/>
      <c r="M830" s="235"/>
      <c r="N830" s="71">
        <v>21600</v>
      </c>
      <c r="O830" s="70">
        <v>0</v>
      </c>
      <c r="P830" s="236"/>
    </row>
    <row r="831" spans="1:46" s="228" customFormat="1" ht="13.15" customHeight="1" x14ac:dyDescent="0.25">
      <c r="A831" s="51">
        <v>8</v>
      </c>
      <c r="B831" s="52" t="s">
        <v>31</v>
      </c>
      <c r="C831" s="52"/>
      <c r="D831" s="208"/>
      <c r="E831" s="208"/>
      <c r="F831" s="208"/>
      <c r="G831" s="222"/>
      <c r="H831" s="223"/>
      <c r="I831" s="224"/>
      <c r="J831" s="225"/>
      <c r="K831" s="57"/>
      <c r="L831" s="329">
        <f>SUM(I832:I838)</f>
        <v>563350</v>
      </c>
      <c r="M831" s="226"/>
      <c r="N831" s="48"/>
      <c r="O831" s="49"/>
      <c r="P831" s="58"/>
      <c r="Q831" s="227"/>
      <c r="R831" s="227"/>
      <c r="S831" s="227"/>
      <c r="T831" s="227"/>
      <c r="U831" s="227"/>
      <c r="V831" s="227"/>
      <c r="W831" s="227"/>
      <c r="X831" s="227"/>
      <c r="Y831" s="227"/>
      <c r="Z831" s="227"/>
      <c r="AA831" s="227"/>
      <c r="AB831" s="227"/>
      <c r="AC831" s="227"/>
      <c r="AD831" s="227"/>
      <c r="AE831" s="227"/>
      <c r="AF831" s="227"/>
      <c r="AG831" s="227"/>
      <c r="AH831" s="227"/>
      <c r="AI831" s="227"/>
      <c r="AJ831" s="227"/>
      <c r="AK831" s="227"/>
      <c r="AL831" s="227"/>
      <c r="AM831" s="227"/>
      <c r="AN831" s="227"/>
      <c r="AO831" s="227"/>
      <c r="AP831" s="227"/>
      <c r="AQ831" s="227"/>
      <c r="AR831" s="227"/>
      <c r="AS831" s="227"/>
      <c r="AT831" s="227"/>
    </row>
    <row r="832" spans="1:46" x14ac:dyDescent="0.25">
      <c r="A832" s="137">
        <v>8</v>
      </c>
      <c r="B832" s="229" t="s">
        <v>1680</v>
      </c>
      <c r="C832" s="229" t="s">
        <v>1681</v>
      </c>
      <c r="D832" s="229" t="s">
        <v>359</v>
      </c>
      <c r="E832" s="229" t="s">
        <v>1682</v>
      </c>
      <c r="F832" s="229" t="s">
        <v>1683</v>
      </c>
      <c r="G832" s="230">
        <v>1.74</v>
      </c>
      <c r="H832" s="231">
        <v>8</v>
      </c>
      <c r="I832" s="232">
        <v>140000</v>
      </c>
      <c r="J832" s="233">
        <v>45579</v>
      </c>
      <c r="K832" s="234"/>
      <c r="L832" s="349"/>
      <c r="M832" s="235"/>
      <c r="N832" s="71"/>
      <c r="O832" s="70"/>
      <c r="P832" s="236"/>
    </row>
    <row r="833" spans="1:46" x14ac:dyDescent="0.25">
      <c r="A833" s="137">
        <v>8</v>
      </c>
      <c r="B833" s="229" t="s">
        <v>1680</v>
      </c>
      <c r="C833" s="229" t="s">
        <v>1681</v>
      </c>
      <c r="D833" s="229" t="s">
        <v>359</v>
      </c>
      <c r="E833" s="229" t="s">
        <v>1684</v>
      </c>
      <c r="F833" s="229" t="s">
        <v>218</v>
      </c>
      <c r="G833" s="230">
        <v>1.38</v>
      </c>
      <c r="H833" s="231">
        <v>9</v>
      </c>
      <c r="I833" s="232">
        <v>90000</v>
      </c>
      <c r="J833" s="233">
        <v>45579</v>
      </c>
      <c r="K833" s="234"/>
      <c r="L833" s="349"/>
      <c r="M833" s="235"/>
      <c r="N833" s="71"/>
      <c r="O833" s="70"/>
      <c r="P833" s="236"/>
    </row>
    <row r="834" spans="1:46" x14ac:dyDescent="0.25">
      <c r="A834" s="137">
        <v>8</v>
      </c>
      <c r="B834" s="229" t="s">
        <v>1680</v>
      </c>
      <c r="C834" s="229" t="s">
        <v>1681</v>
      </c>
      <c r="D834" s="229" t="s">
        <v>359</v>
      </c>
      <c r="E834" s="229" t="s">
        <v>1685</v>
      </c>
      <c r="F834" s="229" t="s">
        <v>863</v>
      </c>
      <c r="G834" s="230">
        <v>0.184</v>
      </c>
      <c r="H834" s="231">
        <v>8</v>
      </c>
      <c r="I834" s="232">
        <v>16000</v>
      </c>
      <c r="J834" s="233">
        <v>45579</v>
      </c>
      <c r="K834" s="234"/>
      <c r="L834" s="349"/>
      <c r="M834" s="235"/>
      <c r="N834" s="71"/>
      <c r="O834" s="70"/>
      <c r="P834" s="236"/>
    </row>
    <row r="835" spans="1:46" x14ac:dyDescent="0.25">
      <c r="A835" s="137">
        <v>8</v>
      </c>
      <c r="B835" s="229" t="s">
        <v>1680</v>
      </c>
      <c r="C835" s="229" t="s">
        <v>1681</v>
      </c>
      <c r="D835" s="229" t="s">
        <v>359</v>
      </c>
      <c r="E835" s="229" t="s">
        <v>1686</v>
      </c>
      <c r="F835" s="229" t="s">
        <v>1687</v>
      </c>
      <c r="G835" s="230">
        <v>3.04</v>
      </c>
      <c r="H835" s="231">
        <v>9</v>
      </c>
      <c r="I835" s="232">
        <v>250000</v>
      </c>
      <c r="J835" s="233">
        <v>45579</v>
      </c>
      <c r="K835" s="234">
        <f>SUM(I832:I835)</f>
        <v>496000</v>
      </c>
      <c r="L835" s="349"/>
      <c r="M835" s="235"/>
      <c r="N835" s="71">
        <v>1407500</v>
      </c>
      <c r="O835" s="70">
        <v>0</v>
      </c>
      <c r="P835" s="236"/>
    </row>
    <row r="836" spans="1:46" x14ac:dyDescent="0.25">
      <c r="A836" s="137">
        <v>8</v>
      </c>
      <c r="B836" s="229" t="s">
        <v>1680</v>
      </c>
      <c r="C836" s="229" t="s">
        <v>1688</v>
      </c>
      <c r="D836" s="229" t="s">
        <v>144</v>
      </c>
      <c r="E836" s="229" t="s">
        <v>1689</v>
      </c>
      <c r="F836" s="229" t="s">
        <v>1180</v>
      </c>
      <c r="G836" s="230">
        <v>0.41899999999999998</v>
      </c>
      <c r="H836" s="231">
        <v>8</v>
      </c>
      <c r="I836" s="232">
        <v>40550</v>
      </c>
      <c r="J836" s="233">
        <v>45576</v>
      </c>
      <c r="K836" s="234"/>
      <c r="L836" s="349"/>
      <c r="M836" s="235"/>
      <c r="N836" s="71"/>
      <c r="O836" s="70"/>
      <c r="P836" s="236"/>
    </row>
    <row r="837" spans="1:46" x14ac:dyDescent="0.25">
      <c r="A837" s="137">
        <v>8</v>
      </c>
      <c r="B837" s="229" t="s">
        <v>1680</v>
      </c>
      <c r="C837" s="229" t="s">
        <v>1688</v>
      </c>
      <c r="D837" s="229" t="s">
        <v>144</v>
      </c>
      <c r="E837" s="229" t="s">
        <v>1690</v>
      </c>
      <c r="F837" s="229" t="s">
        <v>831</v>
      </c>
      <c r="G837" s="230">
        <v>7.0000000000000007E-2</v>
      </c>
      <c r="H837" s="231">
        <v>10</v>
      </c>
      <c r="I837" s="232">
        <v>6800</v>
      </c>
      <c r="J837" s="233">
        <v>45576</v>
      </c>
      <c r="K837" s="234"/>
      <c r="L837" s="349"/>
      <c r="M837" s="235"/>
      <c r="N837" s="71"/>
      <c r="O837" s="70"/>
      <c r="P837" s="236"/>
    </row>
    <row r="838" spans="1:46" x14ac:dyDescent="0.25">
      <c r="A838" s="137">
        <v>8</v>
      </c>
      <c r="B838" s="229" t="s">
        <v>1680</v>
      </c>
      <c r="C838" s="229" t="s">
        <v>1688</v>
      </c>
      <c r="D838" s="229" t="s">
        <v>144</v>
      </c>
      <c r="E838" s="229" t="s">
        <v>1691</v>
      </c>
      <c r="F838" s="229" t="s">
        <v>1576</v>
      </c>
      <c r="G838" s="230">
        <v>0.20699999999999999</v>
      </c>
      <c r="H838" s="231">
        <v>9</v>
      </c>
      <c r="I838" s="232">
        <v>20000</v>
      </c>
      <c r="J838" s="233">
        <v>45576</v>
      </c>
      <c r="K838" s="234">
        <f>SUM(I836:I838)</f>
        <v>67350</v>
      </c>
      <c r="L838" s="349"/>
      <c r="M838" s="235"/>
      <c r="N838" s="134">
        <v>199350</v>
      </c>
      <c r="O838" s="110">
        <v>75000</v>
      </c>
      <c r="P838" s="236"/>
    </row>
    <row r="839" spans="1:46" s="228" customFormat="1" ht="13.15" customHeight="1" x14ac:dyDescent="0.25">
      <c r="A839" s="51">
        <v>8</v>
      </c>
      <c r="B839" s="52" t="s">
        <v>36</v>
      </c>
      <c r="C839" s="52"/>
      <c r="D839" s="208"/>
      <c r="E839" s="208"/>
      <c r="F839" s="208"/>
      <c r="G839" s="222"/>
      <c r="H839" s="223"/>
      <c r="I839" s="224"/>
      <c r="J839" s="225"/>
      <c r="K839" s="57"/>
      <c r="L839" s="329">
        <f>SUM(K847)</f>
        <v>445000</v>
      </c>
      <c r="M839" s="226"/>
      <c r="N839" s="48"/>
      <c r="O839" s="49"/>
      <c r="P839" s="58"/>
      <c r="Q839" s="227"/>
      <c r="R839" s="227"/>
      <c r="S839" s="227"/>
      <c r="T839" s="227"/>
      <c r="U839" s="227"/>
      <c r="V839" s="227"/>
      <c r="W839" s="227"/>
      <c r="X839" s="227"/>
      <c r="Y839" s="227"/>
      <c r="Z839" s="227"/>
      <c r="AA839" s="227"/>
      <c r="AB839" s="227"/>
      <c r="AC839" s="227"/>
      <c r="AD839" s="227"/>
      <c r="AE839" s="227"/>
      <c r="AF839" s="227"/>
      <c r="AG839" s="227"/>
      <c r="AH839" s="227"/>
      <c r="AI839" s="227"/>
      <c r="AJ839" s="227"/>
      <c r="AK839" s="227"/>
      <c r="AL839" s="227"/>
      <c r="AM839" s="227"/>
      <c r="AN839" s="227"/>
      <c r="AO839" s="227"/>
      <c r="AP839" s="227"/>
      <c r="AQ839" s="227"/>
      <c r="AR839" s="227"/>
      <c r="AS839" s="227"/>
      <c r="AT839" s="227"/>
    </row>
    <row r="840" spans="1:46" x14ac:dyDescent="0.25">
      <c r="A840" s="137">
        <v>8</v>
      </c>
      <c r="B840" s="229" t="s">
        <v>1692</v>
      </c>
      <c r="C840" s="229" t="s">
        <v>1693</v>
      </c>
      <c r="D840" s="229" t="s">
        <v>144</v>
      </c>
      <c r="E840" s="229" t="s">
        <v>1694</v>
      </c>
      <c r="F840" s="229" t="s">
        <v>1695</v>
      </c>
      <c r="G840" s="230">
        <v>0.30299999999999999</v>
      </c>
      <c r="H840" s="231">
        <v>8</v>
      </c>
      <c r="I840" s="232">
        <v>26000</v>
      </c>
      <c r="J840" s="233">
        <v>45463</v>
      </c>
      <c r="K840" s="234"/>
      <c r="L840" s="349"/>
      <c r="M840" s="235"/>
      <c r="N840" s="70"/>
      <c r="O840" s="70"/>
      <c r="P840" s="236"/>
    </row>
    <row r="841" spans="1:46" ht="1.1499999999999999" customHeight="1" x14ac:dyDescent="0.25">
      <c r="A841" s="144"/>
      <c r="B841" s="145"/>
      <c r="C841" s="237" t="s">
        <v>1693</v>
      </c>
      <c r="D841" s="145"/>
      <c r="E841" s="145"/>
      <c r="F841" s="145"/>
      <c r="G841" s="238"/>
      <c r="H841" s="239"/>
      <c r="I841" s="240"/>
      <c r="J841" s="241"/>
      <c r="K841" s="242"/>
      <c r="L841" s="350"/>
      <c r="M841" s="243"/>
      <c r="N841" s="70"/>
      <c r="O841" s="70"/>
      <c r="P841" s="244"/>
    </row>
    <row r="842" spans="1:46" ht="1.1499999999999999" customHeight="1" x14ac:dyDescent="0.25">
      <c r="A842" s="137"/>
      <c r="B842" s="229"/>
      <c r="C842" s="229" t="s">
        <v>1693</v>
      </c>
      <c r="D842" s="229"/>
      <c r="E842" s="229"/>
      <c r="F842" s="229"/>
      <c r="G842" s="230"/>
      <c r="H842" s="231"/>
      <c r="I842" s="232"/>
      <c r="J842" s="233"/>
      <c r="K842" s="234"/>
      <c r="L842" s="349"/>
      <c r="M842" s="235"/>
      <c r="N842" s="235"/>
      <c r="O842" s="235"/>
      <c r="P842" s="236"/>
    </row>
    <row r="843" spans="1:46" x14ac:dyDescent="0.25">
      <c r="A843" s="144">
        <v>8</v>
      </c>
      <c r="B843" s="145" t="s">
        <v>1692</v>
      </c>
      <c r="C843" s="145" t="s">
        <v>1693</v>
      </c>
      <c r="D843" s="145" t="s">
        <v>144</v>
      </c>
      <c r="E843" s="145" t="s">
        <v>1696</v>
      </c>
      <c r="F843" s="145" t="s">
        <v>1697</v>
      </c>
      <c r="G843" s="238">
        <v>1.865</v>
      </c>
      <c r="H843" s="239">
        <v>8</v>
      </c>
      <c r="I843" s="240">
        <v>162000</v>
      </c>
      <c r="J843" s="241">
        <v>45463</v>
      </c>
      <c r="K843" s="242"/>
      <c r="L843" s="350"/>
      <c r="M843" s="243"/>
      <c r="N843" s="243"/>
      <c r="O843" s="243"/>
      <c r="P843" s="244"/>
    </row>
    <row r="844" spans="1:46" x14ac:dyDescent="0.25">
      <c r="A844" s="60">
        <v>8</v>
      </c>
      <c r="B844" s="62" t="s">
        <v>1692</v>
      </c>
      <c r="C844" s="229" t="s">
        <v>1693</v>
      </c>
      <c r="D844" s="145" t="s">
        <v>144</v>
      </c>
      <c r="E844" s="62" t="s">
        <v>1698</v>
      </c>
      <c r="F844" s="62" t="s">
        <v>1088</v>
      </c>
      <c r="G844" s="64">
        <v>0.79500000000000004</v>
      </c>
      <c r="H844" s="65">
        <v>8</v>
      </c>
      <c r="I844" s="143">
        <v>70000</v>
      </c>
      <c r="J844" s="67">
        <v>45463</v>
      </c>
      <c r="K844" s="68"/>
      <c r="L844" s="69"/>
      <c r="M844" s="243"/>
      <c r="N844" s="71"/>
      <c r="O844" s="70"/>
      <c r="P844" s="72"/>
    </row>
    <row r="845" spans="1:46" x14ac:dyDescent="0.25">
      <c r="A845" s="60">
        <v>8</v>
      </c>
      <c r="B845" s="62" t="s">
        <v>1692</v>
      </c>
      <c r="C845" s="229" t="s">
        <v>1693</v>
      </c>
      <c r="D845" s="145" t="s">
        <v>144</v>
      </c>
      <c r="E845" s="62" t="s">
        <v>1699</v>
      </c>
      <c r="F845" s="62" t="s">
        <v>303</v>
      </c>
      <c r="G845" s="64">
        <v>0.7</v>
      </c>
      <c r="H845" s="65">
        <v>8</v>
      </c>
      <c r="I845" s="143">
        <v>49400</v>
      </c>
      <c r="J845" s="67">
        <v>45463</v>
      </c>
      <c r="K845" s="68"/>
      <c r="L845" s="69"/>
      <c r="M845" s="243"/>
      <c r="N845" s="71"/>
      <c r="O845" s="70"/>
      <c r="P845" s="72"/>
    </row>
    <row r="846" spans="1:46" x14ac:dyDescent="0.25">
      <c r="A846" s="60">
        <v>8</v>
      </c>
      <c r="B846" s="62" t="s">
        <v>1692</v>
      </c>
      <c r="C846" s="229" t="s">
        <v>1693</v>
      </c>
      <c r="D846" s="145" t="s">
        <v>144</v>
      </c>
      <c r="E846" s="62" t="s">
        <v>1700</v>
      </c>
      <c r="F846" s="62" t="s">
        <v>1701</v>
      </c>
      <c r="G846" s="64">
        <v>1.6</v>
      </c>
      <c r="H846" s="65">
        <v>9</v>
      </c>
      <c r="I846" s="143">
        <v>112600</v>
      </c>
      <c r="J846" s="67">
        <v>45463</v>
      </c>
      <c r="K846" s="68"/>
      <c r="L846" s="69"/>
      <c r="M846" s="243"/>
      <c r="N846" s="71"/>
      <c r="O846" s="70"/>
      <c r="P846" s="72"/>
    </row>
    <row r="847" spans="1:46" x14ac:dyDescent="0.25">
      <c r="A847" s="60">
        <v>8</v>
      </c>
      <c r="B847" s="62" t="s">
        <v>1692</v>
      </c>
      <c r="C847" s="229" t="s">
        <v>1693</v>
      </c>
      <c r="D847" s="145" t="s">
        <v>144</v>
      </c>
      <c r="E847" s="62" t="s">
        <v>1702</v>
      </c>
      <c r="F847" s="62" t="s">
        <v>1703</v>
      </c>
      <c r="G847" s="64">
        <v>0.379</v>
      </c>
      <c r="H847" s="65">
        <v>8</v>
      </c>
      <c r="I847" s="143">
        <v>25000</v>
      </c>
      <c r="J847" s="67">
        <v>45463</v>
      </c>
      <c r="K847" s="68">
        <f>SUM(I840:I847)</f>
        <v>445000</v>
      </c>
      <c r="L847" s="69"/>
      <c r="M847" s="243"/>
      <c r="N847" s="71"/>
      <c r="O847" s="70"/>
      <c r="P847" s="72"/>
    </row>
    <row r="848" spans="1:46" x14ac:dyDescent="0.25">
      <c r="A848" s="164">
        <v>8</v>
      </c>
      <c r="B848" s="245" t="s">
        <v>38</v>
      </c>
      <c r="C848" s="52"/>
      <c r="D848" s="245"/>
      <c r="E848" s="245"/>
      <c r="F848" s="245"/>
      <c r="G848" s="246"/>
      <c r="H848" s="211"/>
      <c r="I848" s="247"/>
      <c r="J848" s="248"/>
      <c r="K848" s="57"/>
      <c r="L848" s="329">
        <f>SUM(K849:K854)</f>
        <v>264800</v>
      </c>
      <c r="M848" s="343"/>
      <c r="N848" s="48"/>
      <c r="O848" s="49"/>
      <c r="P848" s="192"/>
    </row>
    <row r="849" spans="1:16" x14ac:dyDescent="0.25">
      <c r="A849" s="60">
        <v>8</v>
      </c>
      <c r="B849" s="62" t="s">
        <v>38</v>
      </c>
      <c r="C849" s="62" t="s">
        <v>1704</v>
      </c>
      <c r="D849" s="62" t="s">
        <v>359</v>
      </c>
      <c r="E849" s="62" t="s">
        <v>1705</v>
      </c>
      <c r="F849" s="62" t="s">
        <v>873</v>
      </c>
      <c r="G849" s="64">
        <v>0.5</v>
      </c>
      <c r="H849" s="65">
        <v>8</v>
      </c>
      <c r="I849" s="107">
        <v>77000</v>
      </c>
      <c r="J849" s="158">
        <v>45580</v>
      </c>
      <c r="K849" s="69">
        <f>SUM(I849)</f>
        <v>77000</v>
      </c>
      <c r="L849" s="350"/>
      <c r="M849" s="350"/>
      <c r="N849" s="71">
        <v>208540</v>
      </c>
      <c r="O849" s="70">
        <v>0</v>
      </c>
      <c r="P849" s="244"/>
    </row>
    <row r="850" spans="1:16" x14ac:dyDescent="0.25">
      <c r="A850" s="60">
        <v>8</v>
      </c>
      <c r="B850" s="62" t="s">
        <v>38</v>
      </c>
      <c r="C850" s="62" t="s">
        <v>1706</v>
      </c>
      <c r="D850" s="62" t="s">
        <v>359</v>
      </c>
      <c r="E850" s="62" t="s">
        <v>1707</v>
      </c>
      <c r="F850" s="62" t="s">
        <v>1708</v>
      </c>
      <c r="G850" s="64">
        <v>0.22500000000000001</v>
      </c>
      <c r="H850" s="65">
        <v>8</v>
      </c>
      <c r="I850" s="107">
        <v>14400</v>
      </c>
      <c r="J850" s="158">
        <v>45580</v>
      </c>
      <c r="K850" s="69"/>
      <c r="L850" s="350"/>
      <c r="M850" s="350"/>
      <c r="N850" s="71">
        <v>14400</v>
      </c>
      <c r="O850" s="70">
        <v>0</v>
      </c>
      <c r="P850" s="244"/>
    </row>
    <row r="851" spans="1:16" x14ac:dyDescent="0.25">
      <c r="A851" s="60">
        <v>8</v>
      </c>
      <c r="B851" s="62" t="s">
        <v>38</v>
      </c>
      <c r="C851" s="62" t="s">
        <v>1706</v>
      </c>
      <c r="D851" s="62" t="s">
        <v>359</v>
      </c>
      <c r="E851" s="62" t="s">
        <v>1709</v>
      </c>
      <c r="F851" s="62" t="s">
        <v>865</v>
      </c>
      <c r="G851" s="64">
        <v>0.309</v>
      </c>
      <c r="H851" s="65">
        <v>9</v>
      </c>
      <c r="I851" s="107">
        <v>20000</v>
      </c>
      <c r="J851" s="158">
        <v>45580</v>
      </c>
      <c r="K851" s="69"/>
      <c r="L851" s="350"/>
      <c r="M851" s="350"/>
      <c r="N851" s="71">
        <v>20000</v>
      </c>
      <c r="O851" s="70">
        <v>0</v>
      </c>
      <c r="P851" s="244"/>
    </row>
    <row r="852" spans="1:16" x14ac:dyDescent="0.25">
      <c r="A852" s="60">
        <v>8</v>
      </c>
      <c r="B852" s="62" t="s">
        <v>38</v>
      </c>
      <c r="C852" s="62" t="s">
        <v>1706</v>
      </c>
      <c r="D852" s="62" t="s">
        <v>359</v>
      </c>
      <c r="E852" s="62" t="s">
        <v>1710</v>
      </c>
      <c r="F852" s="62" t="s">
        <v>1711</v>
      </c>
      <c r="G852" s="64">
        <v>0.56999999999999995</v>
      </c>
      <c r="H852" s="65">
        <v>9</v>
      </c>
      <c r="I852" s="107">
        <v>28800</v>
      </c>
      <c r="J852" s="158">
        <v>45580</v>
      </c>
      <c r="K852" s="69"/>
      <c r="L852" s="350"/>
      <c r="M852" s="350"/>
      <c r="N852" s="71"/>
      <c r="O852" s="70"/>
      <c r="P852" s="244"/>
    </row>
    <row r="853" spans="1:16" x14ac:dyDescent="0.25">
      <c r="A853" s="60">
        <v>8</v>
      </c>
      <c r="B853" s="62" t="s">
        <v>38</v>
      </c>
      <c r="C853" s="62" t="s">
        <v>1706</v>
      </c>
      <c r="D853" s="62" t="s">
        <v>359</v>
      </c>
      <c r="E853" s="62" t="s">
        <v>1712</v>
      </c>
      <c r="F853" s="62" t="s">
        <v>1250</v>
      </c>
      <c r="G853" s="64">
        <v>1.6</v>
      </c>
      <c r="H853" s="65">
        <v>8</v>
      </c>
      <c r="I853" s="107">
        <v>112600</v>
      </c>
      <c r="J853" s="158">
        <v>45580</v>
      </c>
      <c r="K853" s="69"/>
      <c r="L853" s="350"/>
      <c r="M853" s="350"/>
      <c r="N853" s="71"/>
      <c r="O853" s="70"/>
      <c r="P853" s="244"/>
    </row>
    <row r="854" spans="1:16" x14ac:dyDescent="0.25">
      <c r="A854" s="60">
        <v>8</v>
      </c>
      <c r="B854" s="62" t="s">
        <v>38</v>
      </c>
      <c r="C854" s="62" t="s">
        <v>1706</v>
      </c>
      <c r="D854" s="62" t="s">
        <v>359</v>
      </c>
      <c r="E854" s="62" t="s">
        <v>1713</v>
      </c>
      <c r="F854" s="62" t="s">
        <v>1714</v>
      </c>
      <c r="G854" s="64">
        <v>0.11600000000000001</v>
      </c>
      <c r="H854" s="65">
        <v>10</v>
      </c>
      <c r="I854" s="107">
        <v>12000</v>
      </c>
      <c r="J854" s="158">
        <v>45580</v>
      </c>
      <c r="K854" s="69">
        <f>SUM(I850:I854)</f>
        <v>187800</v>
      </c>
      <c r="L854" s="350"/>
      <c r="M854" s="350"/>
      <c r="N854" s="71">
        <v>385933</v>
      </c>
      <c r="O854" s="70">
        <v>0</v>
      </c>
      <c r="P854" s="244"/>
    </row>
    <row r="855" spans="1:16" x14ac:dyDescent="0.25">
      <c r="A855" s="164">
        <v>8</v>
      </c>
      <c r="B855" s="245" t="s">
        <v>76</v>
      </c>
      <c r="C855" s="52"/>
      <c r="D855" s="245"/>
      <c r="E855" s="245"/>
      <c r="F855" s="245"/>
      <c r="G855" s="246"/>
      <c r="H855" s="211"/>
      <c r="I855" s="247"/>
      <c r="J855" s="248"/>
      <c r="K855" s="57"/>
      <c r="L855" s="329">
        <f>SUM(K857:K864)</f>
        <v>621000</v>
      </c>
      <c r="M855" s="343"/>
      <c r="N855" s="48"/>
      <c r="O855" s="49"/>
      <c r="P855" s="192"/>
    </row>
    <row r="856" spans="1:16" x14ac:dyDescent="0.25">
      <c r="A856" s="60">
        <v>8</v>
      </c>
      <c r="B856" s="62" t="s">
        <v>1715</v>
      </c>
      <c r="C856" s="62" t="s">
        <v>1716</v>
      </c>
      <c r="D856" s="62" t="s">
        <v>144</v>
      </c>
      <c r="E856" s="62" t="s">
        <v>1717</v>
      </c>
      <c r="F856" s="62" t="s">
        <v>1718</v>
      </c>
      <c r="G856" s="64">
        <v>1</v>
      </c>
      <c r="H856" s="65">
        <v>9</v>
      </c>
      <c r="I856" s="107">
        <v>132500</v>
      </c>
      <c r="J856" s="158">
        <v>45559</v>
      </c>
      <c r="K856" s="69"/>
      <c r="L856" s="350"/>
      <c r="M856" s="350"/>
      <c r="N856" s="71"/>
      <c r="O856" s="70"/>
      <c r="P856" s="244"/>
    </row>
    <row r="857" spans="1:16" x14ac:dyDescent="0.25">
      <c r="A857" s="60">
        <v>8</v>
      </c>
      <c r="B857" s="62" t="s">
        <v>1715</v>
      </c>
      <c r="C857" s="62" t="s">
        <v>1716</v>
      </c>
      <c r="D857" s="62" t="s">
        <v>144</v>
      </c>
      <c r="E857" s="62" t="s">
        <v>1719</v>
      </c>
      <c r="F857" s="62" t="s">
        <v>1720</v>
      </c>
      <c r="G857" s="64">
        <v>2</v>
      </c>
      <c r="H857" s="65">
        <v>8</v>
      </c>
      <c r="I857" s="107">
        <v>199000</v>
      </c>
      <c r="J857" s="67">
        <v>45559</v>
      </c>
      <c r="K857" s="69"/>
      <c r="L857" s="350"/>
      <c r="M857" s="350"/>
      <c r="N857" s="71"/>
      <c r="O857" s="70"/>
      <c r="P857" s="244"/>
    </row>
    <row r="858" spans="1:16" x14ac:dyDescent="0.25">
      <c r="A858" s="60">
        <v>8</v>
      </c>
      <c r="B858" s="62" t="s">
        <v>1715</v>
      </c>
      <c r="C858" s="62" t="s">
        <v>1716</v>
      </c>
      <c r="D858" s="62" t="s">
        <v>144</v>
      </c>
      <c r="E858" s="62" t="s">
        <v>1721</v>
      </c>
      <c r="F858" s="62" t="s">
        <v>1722</v>
      </c>
      <c r="G858" s="64">
        <v>1</v>
      </c>
      <c r="H858" s="65">
        <v>9</v>
      </c>
      <c r="I858" s="107">
        <v>95000</v>
      </c>
      <c r="J858" s="67">
        <v>45559</v>
      </c>
      <c r="K858" s="69"/>
      <c r="L858" s="350"/>
      <c r="M858" s="350"/>
      <c r="N858" s="71"/>
      <c r="O858" s="70"/>
      <c r="P858" s="244"/>
    </row>
    <row r="859" spans="1:16" x14ac:dyDescent="0.25">
      <c r="A859" s="60">
        <v>8</v>
      </c>
      <c r="B859" s="62" t="s">
        <v>1715</v>
      </c>
      <c r="C859" s="62" t="s">
        <v>1716</v>
      </c>
      <c r="D859" s="62" t="s">
        <v>144</v>
      </c>
      <c r="E859" s="62" t="s">
        <v>1723</v>
      </c>
      <c r="F859" s="62" t="s">
        <v>1724</v>
      </c>
      <c r="G859" s="64">
        <v>0.38</v>
      </c>
      <c r="H859" s="65">
        <v>9</v>
      </c>
      <c r="I859" s="107">
        <v>35000</v>
      </c>
      <c r="J859" s="67">
        <v>45559</v>
      </c>
      <c r="K859" s="69"/>
      <c r="L859" s="350"/>
      <c r="M859" s="350"/>
      <c r="N859" s="71"/>
      <c r="O859" s="70"/>
      <c r="P859" s="244"/>
    </row>
    <row r="860" spans="1:16" x14ac:dyDescent="0.25">
      <c r="A860" s="60">
        <v>8</v>
      </c>
      <c r="B860" s="62" t="s">
        <v>1715</v>
      </c>
      <c r="C860" s="62" t="s">
        <v>1716</v>
      </c>
      <c r="D860" s="62" t="s">
        <v>144</v>
      </c>
      <c r="E860" s="62" t="s">
        <v>1725</v>
      </c>
      <c r="F860" s="62" t="s">
        <v>1726</v>
      </c>
      <c r="G860" s="64">
        <v>0.8</v>
      </c>
      <c r="H860" s="65">
        <v>9</v>
      </c>
      <c r="I860" s="107">
        <v>72000</v>
      </c>
      <c r="J860" s="67">
        <v>45559</v>
      </c>
      <c r="K860" s="69"/>
      <c r="L860" s="350"/>
      <c r="M860" s="350"/>
      <c r="N860" s="71"/>
      <c r="O860" s="70"/>
      <c r="P860" s="244"/>
    </row>
    <row r="861" spans="1:16" x14ac:dyDescent="0.25">
      <c r="A861" s="60">
        <v>8</v>
      </c>
      <c r="B861" s="62" t="s">
        <v>1715</v>
      </c>
      <c r="C861" s="62" t="s">
        <v>1716</v>
      </c>
      <c r="D861" s="62" t="s">
        <v>144</v>
      </c>
      <c r="E861" s="62" t="s">
        <v>1727</v>
      </c>
      <c r="F861" s="62" t="s">
        <v>1728</v>
      </c>
      <c r="G861" s="64">
        <v>0.55000000000000004</v>
      </c>
      <c r="H861" s="65">
        <v>8</v>
      </c>
      <c r="I861" s="107">
        <v>64000</v>
      </c>
      <c r="J861" s="67">
        <v>45559</v>
      </c>
      <c r="K861" s="243">
        <f>SUM(I856:I861)</f>
        <v>597500</v>
      </c>
      <c r="L861" s="350"/>
      <c r="M861" s="350"/>
      <c r="N861" s="71">
        <v>597500</v>
      </c>
      <c r="O861" s="70">
        <v>0</v>
      </c>
      <c r="P861" s="244"/>
    </row>
    <row r="862" spans="1:16" x14ac:dyDescent="0.25">
      <c r="A862" s="60">
        <v>8</v>
      </c>
      <c r="B862" s="62" t="s">
        <v>1715</v>
      </c>
      <c r="C862" s="62" t="s">
        <v>1729</v>
      </c>
      <c r="D862" s="62" t="s">
        <v>144</v>
      </c>
      <c r="E862" s="62" t="s">
        <v>1730</v>
      </c>
      <c r="F862" s="62" t="s">
        <v>1731</v>
      </c>
      <c r="G862" s="249">
        <v>0.107</v>
      </c>
      <c r="H862" s="65">
        <v>9</v>
      </c>
      <c r="I862" s="107">
        <v>6500</v>
      </c>
      <c r="J862" s="67">
        <v>45565</v>
      </c>
      <c r="K862" s="69"/>
      <c r="L862" s="350"/>
      <c r="M862" s="241"/>
      <c r="N862" s="250"/>
      <c r="O862" s="243"/>
      <c r="P862" s="251"/>
    </row>
    <row r="863" spans="1:16" x14ac:dyDescent="0.25">
      <c r="A863" s="60">
        <v>8</v>
      </c>
      <c r="B863" s="62" t="s">
        <v>1715</v>
      </c>
      <c r="C863" s="62" t="s">
        <v>1729</v>
      </c>
      <c r="D863" s="62" t="s">
        <v>144</v>
      </c>
      <c r="E863" s="62" t="s">
        <v>1732</v>
      </c>
      <c r="F863" s="62" t="s">
        <v>1733</v>
      </c>
      <c r="G863" s="249">
        <v>0.11899999999999999</v>
      </c>
      <c r="H863" s="65">
        <v>9</v>
      </c>
      <c r="I863" s="107">
        <v>11000</v>
      </c>
      <c r="J863" s="67">
        <v>45565</v>
      </c>
      <c r="K863" s="69"/>
      <c r="L863" s="350"/>
      <c r="M863" s="241"/>
      <c r="N863" s="250"/>
      <c r="O863" s="243"/>
      <c r="P863" s="251"/>
    </row>
    <row r="864" spans="1:16" x14ac:dyDescent="0.25">
      <c r="A864" s="60">
        <v>8</v>
      </c>
      <c r="B864" s="62" t="s">
        <v>1715</v>
      </c>
      <c r="C864" s="62" t="s">
        <v>1729</v>
      </c>
      <c r="D864" s="62" t="s">
        <v>144</v>
      </c>
      <c r="E864" s="62" t="s">
        <v>1734</v>
      </c>
      <c r="F864" s="62" t="s">
        <v>1735</v>
      </c>
      <c r="G864" s="249">
        <v>0.06</v>
      </c>
      <c r="H864" s="65">
        <v>8</v>
      </c>
      <c r="I864" s="107">
        <v>6000</v>
      </c>
      <c r="J864" s="67">
        <v>45565</v>
      </c>
      <c r="K864" s="69">
        <f>SUM(I862:I864)</f>
        <v>23500</v>
      </c>
      <c r="L864" s="350"/>
      <c r="M864" s="241"/>
      <c r="N864" s="250">
        <v>23500</v>
      </c>
      <c r="O864" s="243">
        <v>0</v>
      </c>
      <c r="P864" s="244"/>
    </row>
    <row r="865" spans="1:46" s="228" customFormat="1" x14ac:dyDescent="0.25">
      <c r="A865" s="51">
        <v>8</v>
      </c>
      <c r="B865" s="52" t="s">
        <v>87</v>
      </c>
      <c r="C865" s="52"/>
      <c r="D865" s="52"/>
      <c r="E865" s="52"/>
      <c r="F865" s="52"/>
      <c r="G865" s="53"/>
      <c r="H865" s="54"/>
      <c r="I865" s="73"/>
      <c r="J865" s="56"/>
      <c r="K865" s="57"/>
      <c r="L865" s="329">
        <f>SUM(K866:K869)</f>
        <v>575099</v>
      </c>
      <c r="M865" s="226"/>
      <c r="N865" s="48"/>
      <c r="O865" s="49"/>
      <c r="P865" s="58"/>
      <c r="Q865" s="227"/>
      <c r="R865" s="227"/>
      <c r="S865" s="227"/>
      <c r="T865" s="227"/>
      <c r="U865" s="227"/>
      <c r="V865" s="227"/>
      <c r="W865" s="227"/>
      <c r="X865" s="227"/>
      <c r="Y865" s="227"/>
      <c r="Z865" s="227"/>
      <c r="AA865" s="227"/>
      <c r="AB865" s="227"/>
      <c r="AC865" s="227"/>
      <c r="AD865" s="227"/>
      <c r="AE865" s="227"/>
      <c r="AF865" s="227"/>
      <c r="AG865" s="227"/>
      <c r="AH865" s="227"/>
      <c r="AI865" s="227"/>
      <c r="AJ865" s="227"/>
      <c r="AK865" s="227"/>
      <c r="AL865" s="227"/>
      <c r="AM865" s="227"/>
      <c r="AN865" s="227"/>
      <c r="AO865" s="227"/>
      <c r="AP865" s="227"/>
      <c r="AQ865" s="227"/>
      <c r="AR865" s="227"/>
      <c r="AS865" s="227"/>
      <c r="AT865" s="227"/>
    </row>
    <row r="866" spans="1:46" x14ac:dyDescent="0.25">
      <c r="A866" s="60">
        <v>8</v>
      </c>
      <c r="B866" s="62" t="s">
        <v>1736</v>
      </c>
      <c r="C866" s="62" t="s">
        <v>1737</v>
      </c>
      <c r="D866" s="62" t="s">
        <v>359</v>
      </c>
      <c r="E866" s="62" t="s">
        <v>1738</v>
      </c>
      <c r="F866" s="62" t="s">
        <v>1739</v>
      </c>
      <c r="G866" s="64">
        <v>0.3</v>
      </c>
      <c r="H866" s="65">
        <v>8</v>
      </c>
      <c r="I866" s="143">
        <v>31000.5</v>
      </c>
      <c r="J866" s="67">
        <v>45572</v>
      </c>
      <c r="K866" s="68"/>
      <c r="L866" s="69"/>
      <c r="M866" s="243"/>
      <c r="N866" s="71"/>
      <c r="O866" s="70"/>
      <c r="P866" s="72"/>
    </row>
    <row r="867" spans="1:46" ht="30" x14ac:dyDescent="0.25">
      <c r="A867" s="60">
        <v>8</v>
      </c>
      <c r="B867" s="62" t="s">
        <v>1736</v>
      </c>
      <c r="C867" s="62" t="s">
        <v>1737</v>
      </c>
      <c r="D867" s="62" t="s">
        <v>359</v>
      </c>
      <c r="E867" s="62" t="s">
        <v>1740</v>
      </c>
      <c r="F867" s="62" t="s">
        <v>1741</v>
      </c>
      <c r="G867" s="64">
        <v>0.38</v>
      </c>
      <c r="H867" s="65">
        <v>8</v>
      </c>
      <c r="I867" s="143">
        <v>44098.5</v>
      </c>
      <c r="J867" s="67">
        <v>45572</v>
      </c>
      <c r="K867" s="68"/>
      <c r="L867" s="69"/>
      <c r="M867" s="243"/>
      <c r="N867" s="71"/>
      <c r="O867" s="70"/>
      <c r="P867" s="72"/>
    </row>
    <row r="868" spans="1:46" x14ac:dyDescent="0.25">
      <c r="A868" s="60">
        <v>8</v>
      </c>
      <c r="B868" s="62" t="s">
        <v>1736</v>
      </c>
      <c r="C868" s="62" t="s">
        <v>1737</v>
      </c>
      <c r="D868" s="62" t="s">
        <v>359</v>
      </c>
      <c r="E868" s="62" t="s">
        <v>1742</v>
      </c>
      <c r="F868" s="62" t="s">
        <v>447</v>
      </c>
      <c r="G868" s="64">
        <v>1.99</v>
      </c>
      <c r="H868" s="65">
        <v>8</v>
      </c>
      <c r="I868" s="143">
        <v>210000</v>
      </c>
      <c r="J868" s="67">
        <v>45572</v>
      </c>
      <c r="K868" s="68"/>
      <c r="L868" s="69"/>
      <c r="M868" s="243"/>
      <c r="N868" s="71"/>
      <c r="O868" s="70"/>
      <c r="P868" s="72"/>
    </row>
    <row r="869" spans="1:46" x14ac:dyDescent="0.25">
      <c r="A869" s="60">
        <v>8</v>
      </c>
      <c r="B869" s="62" t="s">
        <v>1736</v>
      </c>
      <c r="C869" s="62" t="s">
        <v>1737</v>
      </c>
      <c r="D869" s="62" t="s">
        <v>359</v>
      </c>
      <c r="E869" s="62" t="s">
        <v>1743</v>
      </c>
      <c r="F869" s="62" t="s">
        <v>1337</v>
      </c>
      <c r="G869" s="64">
        <v>2.83</v>
      </c>
      <c r="H869" s="65">
        <v>8</v>
      </c>
      <c r="I869" s="143">
        <v>290000</v>
      </c>
      <c r="J869" s="67">
        <v>45572</v>
      </c>
      <c r="K869" s="68">
        <f>SUM(I866:I869)</f>
        <v>575099</v>
      </c>
      <c r="L869" s="69"/>
      <c r="M869" s="243"/>
      <c r="N869" s="88">
        <v>1035043</v>
      </c>
      <c r="O869" s="70">
        <v>0</v>
      </c>
      <c r="P869" s="72"/>
    </row>
    <row r="870" spans="1:46" s="228" customFormat="1" x14ac:dyDescent="0.25">
      <c r="A870" s="51">
        <v>8</v>
      </c>
      <c r="B870" s="52" t="s">
        <v>106</v>
      </c>
      <c r="C870" s="52"/>
      <c r="D870" s="52"/>
      <c r="E870" s="52"/>
      <c r="F870" s="52"/>
      <c r="G870" s="53"/>
      <c r="H870" s="54"/>
      <c r="I870" s="73"/>
      <c r="J870" s="56"/>
      <c r="K870" s="57"/>
      <c r="L870" s="329">
        <f>SUM(K871:K902)</f>
        <v>1637227.79</v>
      </c>
      <c r="M870" s="226"/>
      <c r="N870" s="48"/>
      <c r="O870" s="49"/>
      <c r="P870" s="58"/>
      <c r="Q870" s="227"/>
      <c r="R870" s="227"/>
      <c r="S870" s="227"/>
      <c r="T870" s="227"/>
      <c r="U870" s="227"/>
      <c r="V870" s="227"/>
      <c r="W870" s="227"/>
      <c r="X870" s="227"/>
      <c r="Y870" s="227"/>
      <c r="Z870" s="227"/>
      <c r="AA870" s="227"/>
      <c r="AB870" s="227"/>
      <c r="AC870" s="227"/>
      <c r="AD870" s="227"/>
      <c r="AE870" s="227"/>
      <c r="AF870" s="227"/>
      <c r="AG870" s="227"/>
      <c r="AH870" s="227"/>
      <c r="AI870" s="227"/>
      <c r="AJ870" s="227"/>
      <c r="AK870" s="227"/>
      <c r="AL870" s="227"/>
      <c r="AM870" s="227"/>
      <c r="AN870" s="227"/>
      <c r="AO870" s="227"/>
      <c r="AP870" s="227"/>
      <c r="AQ870" s="227"/>
      <c r="AR870" s="227"/>
      <c r="AS870" s="227"/>
      <c r="AT870" s="227"/>
    </row>
    <row r="871" spans="1:46" x14ac:dyDescent="0.25">
      <c r="A871" s="60">
        <v>8</v>
      </c>
      <c r="B871" s="62" t="s">
        <v>1744</v>
      </c>
      <c r="C871" s="62" t="s">
        <v>1745</v>
      </c>
      <c r="D871" s="62" t="s">
        <v>144</v>
      </c>
      <c r="E871" s="62" t="s">
        <v>1746</v>
      </c>
      <c r="F871" s="62" t="s">
        <v>1747</v>
      </c>
      <c r="G871" s="64">
        <v>0.1</v>
      </c>
      <c r="H871" s="65">
        <v>8</v>
      </c>
      <c r="I871" s="143">
        <v>11776.05</v>
      </c>
      <c r="J871" s="67">
        <v>45576</v>
      </c>
      <c r="K871" s="68"/>
      <c r="L871" s="69"/>
      <c r="M871" s="243"/>
      <c r="N871" s="71"/>
      <c r="O871" s="70"/>
      <c r="P871" s="72"/>
    </row>
    <row r="872" spans="1:46" x14ac:dyDescent="0.25">
      <c r="A872" s="60">
        <v>8</v>
      </c>
      <c r="B872" s="62" t="s">
        <v>1744</v>
      </c>
      <c r="C872" s="62" t="s">
        <v>1745</v>
      </c>
      <c r="D872" s="62" t="s">
        <v>144</v>
      </c>
      <c r="E872" s="62" t="s">
        <v>1748</v>
      </c>
      <c r="F872" s="62" t="s">
        <v>1749</v>
      </c>
      <c r="G872" s="64">
        <v>0.4</v>
      </c>
      <c r="H872" s="65">
        <v>8</v>
      </c>
      <c r="I872" s="143">
        <v>42346.2</v>
      </c>
      <c r="J872" s="67">
        <v>45576</v>
      </c>
      <c r="K872" s="68"/>
      <c r="L872" s="69"/>
      <c r="M872" s="243"/>
      <c r="N872" s="71"/>
      <c r="O872" s="70"/>
      <c r="P872" s="72"/>
    </row>
    <row r="873" spans="1:46" x14ac:dyDescent="0.25">
      <c r="A873" s="60">
        <v>8</v>
      </c>
      <c r="B873" s="62" t="s">
        <v>1744</v>
      </c>
      <c r="C873" s="62" t="s">
        <v>1745</v>
      </c>
      <c r="D873" s="62" t="s">
        <v>144</v>
      </c>
      <c r="E873" s="62" t="s">
        <v>1750</v>
      </c>
      <c r="F873" s="62" t="s">
        <v>1751</v>
      </c>
      <c r="G873" s="64">
        <v>0.12</v>
      </c>
      <c r="H873" s="65">
        <v>9</v>
      </c>
      <c r="I873" s="143">
        <v>13322.4</v>
      </c>
      <c r="J873" s="67">
        <v>45576</v>
      </c>
      <c r="K873" s="68"/>
      <c r="L873" s="69"/>
      <c r="M873" s="243"/>
      <c r="N873" s="71"/>
      <c r="O873" s="70"/>
      <c r="P873" s="72"/>
    </row>
    <row r="874" spans="1:46" x14ac:dyDescent="0.25">
      <c r="A874" s="60">
        <v>8</v>
      </c>
      <c r="B874" s="62" t="s">
        <v>1744</v>
      </c>
      <c r="C874" s="62" t="s">
        <v>1745</v>
      </c>
      <c r="D874" s="62" t="s">
        <v>144</v>
      </c>
      <c r="E874" s="62" t="s">
        <v>1752</v>
      </c>
      <c r="F874" s="62" t="s">
        <v>1753</v>
      </c>
      <c r="G874" s="64">
        <v>0.05</v>
      </c>
      <c r="H874" s="65">
        <v>8</v>
      </c>
      <c r="I874" s="143">
        <v>5114.8500000000004</v>
      </c>
      <c r="J874" s="67">
        <v>45576</v>
      </c>
      <c r="K874" s="68"/>
      <c r="L874" s="69"/>
      <c r="M874" s="243"/>
      <c r="N874" s="71"/>
      <c r="O874" s="70"/>
      <c r="P874" s="72"/>
    </row>
    <row r="875" spans="1:46" x14ac:dyDescent="0.25">
      <c r="A875" s="60">
        <v>8</v>
      </c>
      <c r="B875" s="62" t="s">
        <v>1744</v>
      </c>
      <c r="C875" s="62" t="s">
        <v>1745</v>
      </c>
      <c r="D875" s="62" t="s">
        <v>144</v>
      </c>
      <c r="E875" s="62" t="s">
        <v>1754</v>
      </c>
      <c r="F875" s="62" t="s">
        <v>1007</v>
      </c>
      <c r="G875" s="64">
        <v>0.11</v>
      </c>
      <c r="H875" s="65">
        <v>8</v>
      </c>
      <c r="I875" s="143">
        <v>14511.9</v>
      </c>
      <c r="J875" s="67">
        <v>45576</v>
      </c>
      <c r="K875" s="68"/>
      <c r="L875" s="69"/>
      <c r="M875" s="243"/>
      <c r="N875" s="71"/>
      <c r="O875" s="70"/>
      <c r="P875" s="72"/>
    </row>
    <row r="876" spans="1:46" x14ac:dyDescent="0.25">
      <c r="A876" s="60">
        <v>8</v>
      </c>
      <c r="B876" s="62" t="s">
        <v>1744</v>
      </c>
      <c r="C876" s="62" t="s">
        <v>1745</v>
      </c>
      <c r="D876" s="62" t="s">
        <v>144</v>
      </c>
      <c r="E876" s="62" t="s">
        <v>1755</v>
      </c>
      <c r="F876" s="62" t="s">
        <v>1756</v>
      </c>
      <c r="G876" s="64">
        <v>7.0000000000000007E-2</v>
      </c>
      <c r="H876" s="65">
        <v>9</v>
      </c>
      <c r="I876" s="143">
        <v>12132.9</v>
      </c>
      <c r="J876" s="67">
        <v>45576</v>
      </c>
      <c r="K876" s="68"/>
      <c r="L876" s="69"/>
      <c r="M876" s="243"/>
      <c r="N876" s="71"/>
      <c r="O876" s="70"/>
      <c r="P876" s="72"/>
    </row>
    <row r="877" spans="1:46" x14ac:dyDescent="0.25">
      <c r="A877" s="60">
        <v>8</v>
      </c>
      <c r="B877" s="62" t="s">
        <v>1744</v>
      </c>
      <c r="C877" s="62" t="s">
        <v>1745</v>
      </c>
      <c r="D877" s="62" t="s">
        <v>144</v>
      </c>
      <c r="E877" s="62" t="s">
        <v>1757</v>
      </c>
      <c r="F877" s="62" t="s">
        <v>950</v>
      </c>
      <c r="G877" s="64">
        <v>0.13</v>
      </c>
      <c r="H877" s="65">
        <v>9</v>
      </c>
      <c r="I877" s="143">
        <v>19626.75</v>
      </c>
      <c r="J877" s="67">
        <v>45576</v>
      </c>
      <c r="K877" s="68"/>
      <c r="L877" s="69"/>
      <c r="M877" s="243"/>
      <c r="N877" s="71"/>
      <c r="O877" s="70"/>
      <c r="P877" s="72"/>
    </row>
    <row r="878" spans="1:46" x14ac:dyDescent="0.25">
      <c r="A878" s="60">
        <v>8</v>
      </c>
      <c r="B878" s="62" t="s">
        <v>1744</v>
      </c>
      <c r="C878" s="62" t="s">
        <v>1745</v>
      </c>
      <c r="D878" s="62" t="s">
        <v>144</v>
      </c>
      <c r="E878" s="62" t="s">
        <v>1758</v>
      </c>
      <c r="F878" s="62" t="s">
        <v>1759</v>
      </c>
      <c r="G878" s="64">
        <v>7.0000000000000007E-2</v>
      </c>
      <c r="H878" s="65">
        <v>8</v>
      </c>
      <c r="I878" s="143">
        <v>14630.85</v>
      </c>
      <c r="J878" s="67">
        <v>45576</v>
      </c>
      <c r="K878" s="68"/>
      <c r="L878" s="69"/>
      <c r="M878" s="243"/>
      <c r="N878" s="71"/>
      <c r="O878" s="70"/>
      <c r="P878" s="72"/>
    </row>
    <row r="879" spans="1:46" x14ac:dyDescent="0.25">
      <c r="A879" s="60">
        <v>8</v>
      </c>
      <c r="B879" s="62" t="s">
        <v>1744</v>
      </c>
      <c r="C879" s="62" t="s">
        <v>1745</v>
      </c>
      <c r="D879" s="62" t="s">
        <v>144</v>
      </c>
      <c r="E879" s="62" t="s">
        <v>1760</v>
      </c>
      <c r="F879" s="62" t="s">
        <v>1761</v>
      </c>
      <c r="G879" s="64">
        <v>0.13</v>
      </c>
      <c r="H879" s="65">
        <v>8</v>
      </c>
      <c r="I879" s="143">
        <v>15820.35</v>
      </c>
      <c r="J879" s="67">
        <v>45576</v>
      </c>
      <c r="K879" s="68">
        <f>SUM(I871:I879)</f>
        <v>149282.25</v>
      </c>
      <c r="L879" s="69"/>
      <c r="M879" s="243"/>
      <c r="N879" s="130">
        <v>265972.2</v>
      </c>
      <c r="O879" s="70">
        <v>0</v>
      </c>
      <c r="P879" s="72"/>
    </row>
    <row r="880" spans="1:46" ht="30" x14ac:dyDescent="0.25">
      <c r="A880" s="60">
        <v>8</v>
      </c>
      <c r="B880" s="62" t="s">
        <v>1744</v>
      </c>
      <c r="C880" s="62" t="s">
        <v>1762</v>
      </c>
      <c r="D880" s="62" t="s">
        <v>877</v>
      </c>
      <c r="E880" s="62" t="s">
        <v>1763</v>
      </c>
      <c r="F880" s="62" t="s">
        <v>1764</v>
      </c>
      <c r="G880" s="64">
        <v>0.26</v>
      </c>
      <c r="H880" s="65">
        <v>8</v>
      </c>
      <c r="I880" s="143">
        <v>32640</v>
      </c>
      <c r="J880" s="67">
        <v>45580</v>
      </c>
      <c r="K880" s="68"/>
      <c r="L880" s="69"/>
      <c r="M880" s="243"/>
      <c r="N880" s="71"/>
      <c r="O880" s="70"/>
      <c r="P880" s="72"/>
    </row>
    <row r="881" spans="1:16" ht="30" x14ac:dyDescent="0.25">
      <c r="A881" s="60">
        <v>8</v>
      </c>
      <c r="B881" s="62" t="s">
        <v>1744</v>
      </c>
      <c r="C881" s="62" t="s">
        <v>1762</v>
      </c>
      <c r="D881" s="62" t="s">
        <v>877</v>
      </c>
      <c r="E881" s="62" t="s">
        <v>1765</v>
      </c>
      <c r="F881" s="62" t="s">
        <v>850</v>
      </c>
      <c r="G881" s="64">
        <v>0.32</v>
      </c>
      <c r="H881" s="65">
        <v>8</v>
      </c>
      <c r="I881" s="143">
        <v>38640</v>
      </c>
      <c r="J881" s="67">
        <v>45580</v>
      </c>
      <c r="K881" s="68"/>
      <c r="L881" s="69"/>
      <c r="M881" s="243"/>
      <c r="N881" s="71"/>
      <c r="O881" s="70"/>
      <c r="P881" s="72"/>
    </row>
    <row r="882" spans="1:16" ht="30" x14ac:dyDescent="0.25">
      <c r="A882" s="60">
        <v>8</v>
      </c>
      <c r="B882" s="62" t="s">
        <v>1744</v>
      </c>
      <c r="C882" s="62" t="s">
        <v>1762</v>
      </c>
      <c r="D882" s="62" t="s">
        <v>877</v>
      </c>
      <c r="E882" s="62" t="s">
        <v>1766</v>
      </c>
      <c r="F882" s="62" t="s">
        <v>570</v>
      </c>
      <c r="G882" s="64">
        <v>0.06</v>
      </c>
      <c r="H882" s="65">
        <v>8</v>
      </c>
      <c r="I882" s="143">
        <v>9600</v>
      </c>
      <c r="J882" s="67">
        <v>45580</v>
      </c>
      <c r="K882" s="68"/>
      <c r="L882" s="69"/>
      <c r="M882" s="243"/>
      <c r="N882" s="71"/>
      <c r="O882" s="70"/>
      <c r="P882" s="72"/>
    </row>
    <row r="883" spans="1:16" ht="30" x14ac:dyDescent="0.25">
      <c r="A883" s="60">
        <v>8</v>
      </c>
      <c r="B883" s="62" t="s">
        <v>1744</v>
      </c>
      <c r="C883" s="62" t="s">
        <v>1762</v>
      </c>
      <c r="D883" s="62" t="s">
        <v>877</v>
      </c>
      <c r="E883" s="62" t="s">
        <v>1767</v>
      </c>
      <c r="F883" s="62" t="s">
        <v>1768</v>
      </c>
      <c r="G883" s="64">
        <v>0.05</v>
      </c>
      <c r="H883" s="65">
        <v>8</v>
      </c>
      <c r="I883" s="143">
        <v>8880</v>
      </c>
      <c r="J883" s="67">
        <v>45580</v>
      </c>
      <c r="K883" s="68">
        <f>SUM(I880:I883)</f>
        <v>89760</v>
      </c>
      <c r="L883" s="69"/>
      <c r="M883" s="243"/>
      <c r="N883" s="71">
        <v>254640</v>
      </c>
      <c r="O883" s="70">
        <v>0</v>
      </c>
      <c r="P883" s="72"/>
    </row>
    <row r="884" spans="1:16" ht="30" x14ac:dyDescent="0.25">
      <c r="A884" s="60">
        <v>8</v>
      </c>
      <c r="B884" s="62" t="s">
        <v>1744</v>
      </c>
      <c r="C884" s="62" t="s">
        <v>1769</v>
      </c>
      <c r="D884" s="62" t="s">
        <v>317</v>
      </c>
      <c r="E884" s="62" t="s">
        <v>1770</v>
      </c>
      <c r="F884" s="62" t="s">
        <v>409</v>
      </c>
      <c r="G884" s="64">
        <v>0.05</v>
      </c>
      <c r="H884" s="65">
        <v>8</v>
      </c>
      <c r="I884" s="143">
        <v>9180.3799999999992</v>
      </c>
      <c r="J884" s="67">
        <v>45580</v>
      </c>
      <c r="K884" s="68"/>
      <c r="L884" s="69"/>
      <c r="M884" s="243"/>
      <c r="N884" s="71"/>
      <c r="O884" s="70"/>
      <c r="P884" s="72"/>
    </row>
    <row r="885" spans="1:16" ht="30" x14ac:dyDescent="0.25">
      <c r="A885" s="60">
        <v>8</v>
      </c>
      <c r="B885" s="62" t="s">
        <v>1744</v>
      </c>
      <c r="C885" s="62" t="s">
        <v>1769</v>
      </c>
      <c r="D885" s="62" t="s">
        <v>317</v>
      </c>
      <c r="E885" s="62" t="s">
        <v>1771</v>
      </c>
      <c r="F885" s="62" t="s">
        <v>1772</v>
      </c>
      <c r="G885" s="64">
        <v>0.15</v>
      </c>
      <c r="H885" s="65">
        <v>8</v>
      </c>
      <c r="I885" s="143">
        <v>28465.86</v>
      </c>
      <c r="J885" s="67">
        <v>45580</v>
      </c>
      <c r="K885" s="68"/>
      <c r="L885" s="69"/>
      <c r="M885" s="243"/>
      <c r="N885" s="71"/>
      <c r="O885" s="70"/>
      <c r="P885" s="72"/>
    </row>
    <row r="886" spans="1:16" ht="30" x14ac:dyDescent="0.25">
      <c r="A886" s="60">
        <v>8</v>
      </c>
      <c r="B886" s="62" t="s">
        <v>1744</v>
      </c>
      <c r="C886" s="62" t="s">
        <v>1769</v>
      </c>
      <c r="D886" s="62" t="s">
        <v>317</v>
      </c>
      <c r="E886" s="252" t="s">
        <v>1773</v>
      </c>
      <c r="F886" s="252" t="s">
        <v>1774</v>
      </c>
      <c r="G886" s="64">
        <v>0.12</v>
      </c>
      <c r="H886" s="65">
        <v>8</v>
      </c>
      <c r="I886" s="143">
        <v>20487.75</v>
      </c>
      <c r="J886" s="67">
        <v>45580</v>
      </c>
      <c r="K886" s="68"/>
      <c r="L886" s="69"/>
      <c r="M886" s="243"/>
      <c r="N886" s="71"/>
      <c r="O886" s="70"/>
      <c r="P886" s="72"/>
    </row>
    <row r="887" spans="1:16" ht="30" x14ac:dyDescent="0.25">
      <c r="A887" s="60">
        <v>8</v>
      </c>
      <c r="B887" s="62" t="s">
        <v>1744</v>
      </c>
      <c r="C887" s="62" t="s">
        <v>1769</v>
      </c>
      <c r="D887" s="62" t="s">
        <v>317</v>
      </c>
      <c r="E887" s="252" t="s">
        <v>1775</v>
      </c>
      <c r="F887" s="252" t="s">
        <v>1776</v>
      </c>
      <c r="G887" s="64">
        <v>0.12</v>
      </c>
      <c r="H887" s="65">
        <v>8</v>
      </c>
      <c r="I887" s="143">
        <v>21201.25</v>
      </c>
      <c r="J887" s="67">
        <v>45580</v>
      </c>
      <c r="K887" s="68"/>
      <c r="L887" s="69"/>
      <c r="M887" s="243"/>
      <c r="N887" s="71"/>
      <c r="O887" s="70"/>
      <c r="P887" s="72"/>
    </row>
    <row r="888" spans="1:16" ht="30" x14ac:dyDescent="0.25">
      <c r="A888" s="60">
        <v>8</v>
      </c>
      <c r="B888" s="62" t="s">
        <v>1744</v>
      </c>
      <c r="C888" s="62" t="s">
        <v>1769</v>
      </c>
      <c r="D888" s="62" t="s">
        <v>317</v>
      </c>
      <c r="E888" s="252" t="s">
        <v>1777</v>
      </c>
      <c r="F888" s="252" t="s">
        <v>1778</v>
      </c>
      <c r="G888" s="64">
        <v>0.09</v>
      </c>
      <c r="H888" s="65">
        <v>8</v>
      </c>
      <c r="I888" s="143">
        <v>16641.5</v>
      </c>
      <c r="J888" s="67">
        <v>45580</v>
      </c>
      <c r="K888" s="68"/>
      <c r="L888" s="69"/>
      <c r="M888" s="243"/>
      <c r="N888" s="71"/>
      <c r="O888" s="70"/>
      <c r="P888" s="72"/>
    </row>
    <row r="889" spans="1:16" ht="30" x14ac:dyDescent="0.25">
      <c r="A889" s="60">
        <v>8</v>
      </c>
      <c r="B889" s="62" t="s">
        <v>1744</v>
      </c>
      <c r="C889" s="62" t="s">
        <v>1769</v>
      </c>
      <c r="D889" s="62" t="s">
        <v>317</v>
      </c>
      <c r="E889" s="252" t="s">
        <v>1779</v>
      </c>
      <c r="F889" s="252" t="s">
        <v>1780</v>
      </c>
      <c r="G889" s="64">
        <v>0.03</v>
      </c>
      <c r="H889" s="65">
        <v>8</v>
      </c>
      <c r="I889" s="143">
        <v>8705</v>
      </c>
      <c r="J889" s="67">
        <v>45580</v>
      </c>
      <c r="K889" s="68"/>
      <c r="L889" s="69"/>
      <c r="M889" s="243"/>
      <c r="N889" s="71"/>
      <c r="O889" s="70"/>
      <c r="P889" s="72"/>
    </row>
    <row r="890" spans="1:16" ht="30" x14ac:dyDescent="0.25">
      <c r="A890" s="60">
        <v>8</v>
      </c>
      <c r="B890" s="62" t="s">
        <v>1744</v>
      </c>
      <c r="C890" s="62" t="s">
        <v>1769</v>
      </c>
      <c r="D890" s="62" t="s">
        <v>317</v>
      </c>
      <c r="E890" s="252" t="s">
        <v>1781</v>
      </c>
      <c r="F890" s="252" t="s">
        <v>1782</v>
      </c>
      <c r="G890" s="64">
        <v>0.12</v>
      </c>
      <c r="H890" s="65">
        <v>8</v>
      </c>
      <c r="I890" s="143">
        <v>17503.8</v>
      </c>
      <c r="J890" s="67">
        <v>45580</v>
      </c>
      <c r="K890" s="68">
        <f>SUM(I884:I890)</f>
        <v>122185.54</v>
      </c>
      <c r="L890" s="69"/>
      <c r="M890" s="243"/>
      <c r="N890" s="71">
        <v>122185.54</v>
      </c>
      <c r="O890" s="70">
        <v>0</v>
      </c>
      <c r="P890" s="72"/>
    </row>
    <row r="891" spans="1:16" x14ac:dyDescent="0.25">
      <c r="A891" s="60">
        <v>8</v>
      </c>
      <c r="B891" s="62" t="s">
        <v>1744</v>
      </c>
      <c r="C891" s="62" t="s">
        <v>1783</v>
      </c>
      <c r="D891" s="62" t="s">
        <v>144</v>
      </c>
      <c r="E891" s="62" t="s">
        <v>1784</v>
      </c>
      <c r="F891" s="62" t="s">
        <v>1785</v>
      </c>
      <c r="G891" s="64">
        <v>0.22</v>
      </c>
      <c r="H891" s="65">
        <v>8</v>
      </c>
      <c r="I891" s="143">
        <v>46800</v>
      </c>
      <c r="J891" s="67">
        <v>45575</v>
      </c>
      <c r="K891" s="68"/>
      <c r="L891" s="69"/>
      <c r="M891" s="243"/>
      <c r="N891" s="71"/>
      <c r="O891" s="70"/>
      <c r="P891" s="72"/>
    </row>
    <row r="892" spans="1:16" x14ac:dyDescent="0.25">
      <c r="A892" s="60">
        <v>8</v>
      </c>
      <c r="B892" s="62" t="s">
        <v>1744</v>
      </c>
      <c r="C892" s="62" t="s">
        <v>1783</v>
      </c>
      <c r="D892" s="62" t="s">
        <v>144</v>
      </c>
      <c r="E892" s="62" t="s">
        <v>1786</v>
      </c>
      <c r="F892" s="62" t="s">
        <v>1787</v>
      </c>
      <c r="G892" s="64">
        <v>0.14000000000000001</v>
      </c>
      <c r="H892" s="65">
        <v>8</v>
      </c>
      <c r="I892" s="143">
        <v>29000</v>
      </c>
      <c r="J892" s="67">
        <v>45575</v>
      </c>
      <c r="K892" s="68">
        <f>SUM(I891:I892)</f>
        <v>75800</v>
      </c>
      <c r="L892" s="69"/>
      <c r="M892" s="243"/>
      <c r="N892" s="71">
        <v>153440</v>
      </c>
      <c r="O892" s="70">
        <v>0</v>
      </c>
      <c r="P892" s="72"/>
    </row>
    <row r="893" spans="1:16" x14ac:dyDescent="0.25">
      <c r="A893" s="60">
        <v>8</v>
      </c>
      <c r="B893" s="62" t="s">
        <v>1744</v>
      </c>
      <c r="C893" s="62" t="s">
        <v>1788</v>
      </c>
      <c r="D893" s="62" t="s">
        <v>144</v>
      </c>
      <c r="E893" s="62" t="s">
        <v>1789</v>
      </c>
      <c r="F893" s="62" t="s">
        <v>1790</v>
      </c>
      <c r="G893" s="64">
        <v>0.4</v>
      </c>
      <c r="H893" s="65">
        <v>9</v>
      </c>
      <c r="I893" s="143">
        <v>36000</v>
      </c>
      <c r="J893" s="67">
        <v>45573</v>
      </c>
      <c r="K893" s="68"/>
      <c r="L893" s="69"/>
      <c r="M893" s="243"/>
      <c r="N893" s="71"/>
      <c r="O893" s="70"/>
      <c r="P893" s="72"/>
    </row>
    <row r="894" spans="1:16" x14ac:dyDescent="0.25">
      <c r="A894" s="60">
        <v>8</v>
      </c>
      <c r="B894" s="62" t="s">
        <v>1744</v>
      </c>
      <c r="C894" s="62" t="s">
        <v>1788</v>
      </c>
      <c r="D894" s="62" t="s">
        <v>144</v>
      </c>
      <c r="E894" s="62" t="s">
        <v>1791</v>
      </c>
      <c r="F894" s="62" t="s">
        <v>1792</v>
      </c>
      <c r="G894" s="64">
        <v>0.7</v>
      </c>
      <c r="H894" s="65">
        <v>10</v>
      </c>
      <c r="I894" s="143">
        <v>63000</v>
      </c>
      <c r="J894" s="67">
        <v>45573</v>
      </c>
      <c r="K894" s="68"/>
      <c r="L894" s="69"/>
      <c r="M894" s="243"/>
      <c r="N894" s="71"/>
      <c r="O894" s="70"/>
      <c r="P894" s="72"/>
    </row>
    <row r="895" spans="1:16" x14ac:dyDescent="0.25">
      <c r="A895" s="60">
        <v>8</v>
      </c>
      <c r="B895" s="62" t="s">
        <v>1744</v>
      </c>
      <c r="C895" s="62" t="s">
        <v>1788</v>
      </c>
      <c r="D895" s="62" t="s">
        <v>144</v>
      </c>
      <c r="E895" s="62" t="s">
        <v>1793</v>
      </c>
      <c r="F895" s="62" t="s">
        <v>1794</v>
      </c>
      <c r="G895" s="64">
        <v>0.83</v>
      </c>
      <c r="H895" s="65">
        <v>8</v>
      </c>
      <c r="I895" s="143">
        <v>74700</v>
      </c>
      <c r="J895" s="67">
        <v>45573</v>
      </c>
      <c r="K895" s="68"/>
      <c r="L895" s="69"/>
      <c r="M895" s="243"/>
      <c r="N895" s="71"/>
      <c r="O895" s="70"/>
      <c r="P895" s="72"/>
    </row>
    <row r="896" spans="1:16" x14ac:dyDescent="0.25">
      <c r="A896" s="60">
        <v>8</v>
      </c>
      <c r="B896" s="62" t="s">
        <v>1744</v>
      </c>
      <c r="C896" s="62" t="s">
        <v>1788</v>
      </c>
      <c r="D896" s="62" t="s">
        <v>144</v>
      </c>
      <c r="E896" s="62" t="s">
        <v>1795</v>
      </c>
      <c r="F896" s="62" t="s">
        <v>353</v>
      </c>
      <c r="G896" s="64">
        <v>1.1000000000000001</v>
      </c>
      <c r="H896" s="65">
        <v>8</v>
      </c>
      <c r="I896" s="143">
        <v>99000</v>
      </c>
      <c r="J896" s="67">
        <v>45573</v>
      </c>
      <c r="K896" s="68"/>
      <c r="L896" s="69"/>
      <c r="M896" s="243"/>
      <c r="N896" s="71"/>
      <c r="O896" s="70"/>
      <c r="P896" s="72"/>
    </row>
    <row r="897" spans="1:46" x14ac:dyDescent="0.25">
      <c r="A897" s="60">
        <v>8</v>
      </c>
      <c r="B897" s="62" t="s">
        <v>1744</v>
      </c>
      <c r="C897" s="62" t="s">
        <v>1788</v>
      </c>
      <c r="D897" s="62" t="s">
        <v>144</v>
      </c>
      <c r="E897" s="62" t="s">
        <v>1796</v>
      </c>
      <c r="F897" s="62" t="s">
        <v>1487</v>
      </c>
      <c r="G897" s="64">
        <v>2.38</v>
      </c>
      <c r="H897" s="65">
        <v>8</v>
      </c>
      <c r="I897" s="143">
        <v>214000</v>
      </c>
      <c r="J897" s="67">
        <v>45573</v>
      </c>
      <c r="K897" s="68"/>
      <c r="L897" s="69"/>
      <c r="M897" s="243"/>
      <c r="N897" s="71"/>
      <c r="O897" s="70"/>
      <c r="P897" s="72"/>
    </row>
    <row r="898" spans="1:46" x14ac:dyDescent="0.25">
      <c r="A898" s="60">
        <v>8</v>
      </c>
      <c r="B898" s="62" t="s">
        <v>1744</v>
      </c>
      <c r="C898" s="62" t="s">
        <v>1788</v>
      </c>
      <c r="D898" s="62" t="s">
        <v>144</v>
      </c>
      <c r="E898" s="62" t="s">
        <v>1797</v>
      </c>
      <c r="F898" s="62" t="s">
        <v>640</v>
      </c>
      <c r="G898" s="64">
        <v>1</v>
      </c>
      <c r="H898" s="65">
        <v>9</v>
      </c>
      <c r="I898" s="143">
        <v>90000</v>
      </c>
      <c r="J898" s="67">
        <v>45573</v>
      </c>
      <c r="K898" s="68"/>
      <c r="L898" s="69"/>
      <c r="M898" s="243"/>
      <c r="N898" s="71"/>
      <c r="O898" s="70"/>
      <c r="P898" s="72"/>
    </row>
    <row r="899" spans="1:46" x14ac:dyDescent="0.25">
      <c r="A899" s="60">
        <v>8</v>
      </c>
      <c r="B899" s="62" t="s">
        <v>1744</v>
      </c>
      <c r="C899" s="62" t="s">
        <v>1788</v>
      </c>
      <c r="D899" s="62" t="s">
        <v>144</v>
      </c>
      <c r="E899" s="62" t="s">
        <v>1798</v>
      </c>
      <c r="F899" s="62" t="s">
        <v>1489</v>
      </c>
      <c r="G899" s="64">
        <v>1.2</v>
      </c>
      <c r="H899" s="65">
        <v>9</v>
      </c>
      <c r="I899" s="143">
        <v>108000</v>
      </c>
      <c r="J899" s="67">
        <v>45573</v>
      </c>
      <c r="K899" s="68"/>
      <c r="L899" s="69"/>
      <c r="M899" s="243"/>
      <c r="N899" s="71"/>
      <c r="O899" s="70"/>
      <c r="P899" s="72"/>
    </row>
    <row r="900" spans="1:46" x14ac:dyDescent="0.25">
      <c r="A900" s="60">
        <v>8</v>
      </c>
      <c r="B900" s="62" t="s">
        <v>1744</v>
      </c>
      <c r="C900" s="62" t="s">
        <v>1788</v>
      </c>
      <c r="D900" s="62" t="s">
        <v>144</v>
      </c>
      <c r="E900" s="62" t="s">
        <v>1799</v>
      </c>
      <c r="F900" s="62" t="s">
        <v>1800</v>
      </c>
      <c r="G900" s="64">
        <v>2.82</v>
      </c>
      <c r="H900" s="65">
        <v>10</v>
      </c>
      <c r="I900" s="143">
        <v>253800</v>
      </c>
      <c r="J900" s="67">
        <v>45573</v>
      </c>
      <c r="K900" s="68"/>
      <c r="L900" s="69"/>
      <c r="M900" s="243"/>
      <c r="N900" s="71"/>
      <c r="O900" s="70"/>
      <c r="P900" s="72"/>
    </row>
    <row r="901" spans="1:46" x14ac:dyDescent="0.25">
      <c r="A901" s="60">
        <v>8</v>
      </c>
      <c r="B901" s="62" t="s">
        <v>1744</v>
      </c>
      <c r="C901" s="62" t="s">
        <v>1788</v>
      </c>
      <c r="D901" s="62" t="s">
        <v>144</v>
      </c>
      <c r="E901" s="62" t="s">
        <v>1801</v>
      </c>
      <c r="F901" s="62" t="s">
        <v>908</v>
      </c>
      <c r="G901" s="64">
        <v>0.53</v>
      </c>
      <c r="H901" s="65">
        <v>9</v>
      </c>
      <c r="I901" s="143">
        <v>47700</v>
      </c>
      <c r="J901" s="67">
        <v>45573</v>
      </c>
      <c r="K901" s="68"/>
      <c r="L901" s="69"/>
      <c r="M901" s="243"/>
      <c r="N901" s="71"/>
      <c r="O901" s="70"/>
      <c r="P901" s="72"/>
    </row>
    <row r="902" spans="1:46" x14ac:dyDescent="0.25">
      <c r="A902" s="60">
        <v>8</v>
      </c>
      <c r="B902" s="62" t="s">
        <v>1744</v>
      </c>
      <c r="C902" s="62" t="s">
        <v>1788</v>
      </c>
      <c r="D902" s="62" t="s">
        <v>144</v>
      </c>
      <c r="E902" s="62" t="s">
        <v>1802</v>
      </c>
      <c r="F902" s="62" t="s">
        <v>1803</v>
      </c>
      <c r="G902" s="64">
        <v>2.38</v>
      </c>
      <c r="H902" s="65">
        <v>10</v>
      </c>
      <c r="I902" s="143">
        <v>214000</v>
      </c>
      <c r="J902" s="67">
        <v>45573</v>
      </c>
      <c r="K902" s="68">
        <f>SUM(I893:I902)</f>
        <v>1200200</v>
      </c>
      <c r="L902" s="69"/>
      <c r="M902" s="243"/>
      <c r="N902" s="71">
        <v>1834200</v>
      </c>
      <c r="O902" s="70">
        <v>0</v>
      </c>
      <c r="P902" s="253" t="s">
        <v>1804</v>
      </c>
    </row>
    <row r="903" spans="1:46" s="228" customFormat="1" x14ac:dyDescent="0.25">
      <c r="A903" s="51">
        <v>8</v>
      </c>
      <c r="B903" s="52" t="s">
        <v>108</v>
      </c>
      <c r="C903" s="52"/>
      <c r="D903" s="52"/>
      <c r="E903" s="52"/>
      <c r="F903" s="52"/>
      <c r="G903" s="53"/>
      <c r="H903" s="54"/>
      <c r="I903" s="73"/>
      <c r="J903" s="56"/>
      <c r="K903" s="57"/>
      <c r="L903" s="329">
        <f>SUM(K904:K913)</f>
        <v>2263315</v>
      </c>
      <c r="M903" s="226"/>
      <c r="N903" s="48"/>
      <c r="O903" s="49"/>
      <c r="P903" s="58"/>
      <c r="Q903" s="227"/>
      <c r="R903" s="227"/>
      <c r="S903" s="227"/>
      <c r="T903" s="227"/>
      <c r="U903" s="227"/>
      <c r="V903" s="227"/>
      <c r="W903" s="227"/>
      <c r="X903" s="227"/>
      <c r="Y903" s="227"/>
      <c r="Z903" s="227"/>
      <c r="AA903" s="227"/>
      <c r="AB903" s="227"/>
      <c r="AC903" s="227"/>
      <c r="AD903" s="227"/>
      <c r="AE903" s="227"/>
      <c r="AF903" s="227"/>
      <c r="AG903" s="227"/>
      <c r="AH903" s="227"/>
      <c r="AI903" s="227"/>
      <c r="AJ903" s="227"/>
      <c r="AK903" s="227"/>
      <c r="AL903" s="227"/>
      <c r="AM903" s="227"/>
      <c r="AN903" s="227"/>
      <c r="AO903" s="227"/>
      <c r="AP903" s="227"/>
      <c r="AQ903" s="227"/>
      <c r="AR903" s="227"/>
      <c r="AS903" s="227"/>
      <c r="AT903" s="227"/>
    </row>
    <row r="904" spans="1:46" x14ac:dyDescent="0.25">
      <c r="A904" s="60">
        <v>8</v>
      </c>
      <c r="B904" s="62" t="s">
        <v>1805</v>
      </c>
      <c r="C904" s="62" t="s">
        <v>1806</v>
      </c>
      <c r="D904" s="62" t="s">
        <v>144</v>
      </c>
      <c r="E904" s="62" t="s">
        <v>1807</v>
      </c>
      <c r="F904" s="62" t="s">
        <v>1808</v>
      </c>
      <c r="G904" s="64">
        <v>4.6239999999999997</v>
      </c>
      <c r="H904" s="65">
        <v>8</v>
      </c>
      <c r="I904" s="143">
        <v>430480</v>
      </c>
      <c r="J904" s="67">
        <v>45496</v>
      </c>
      <c r="K904" s="68"/>
      <c r="L904" s="69"/>
      <c r="M904" s="243"/>
      <c r="N904" s="71"/>
      <c r="O904" s="70"/>
      <c r="P904" s="72"/>
    </row>
    <row r="905" spans="1:46" x14ac:dyDescent="0.25">
      <c r="A905" s="60">
        <v>8</v>
      </c>
      <c r="B905" s="62" t="s">
        <v>1805</v>
      </c>
      <c r="C905" s="62" t="s">
        <v>1806</v>
      </c>
      <c r="D905" s="62" t="s">
        <v>144</v>
      </c>
      <c r="E905" s="62" t="s">
        <v>1809</v>
      </c>
      <c r="F905" s="62" t="s">
        <v>1661</v>
      </c>
      <c r="G905" s="64">
        <v>1.88</v>
      </c>
      <c r="H905" s="65">
        <v>8</v>
      </c>
      <c r="I905" s="143">
        <v>196966</v>
      </c>
      <c r="J905" s="67">
        <v>45496</v>
      </c>
      <c r="K905" s="68"/>
      <c r="L905" s="69"/>
      <c r="M905" s="243"/>
      <c r="N905" s="71"/>
      <c r="O905" s="70"/>
      <c r="P905" s="72"/>
    </row>
    <row r="906" spans="1:46" ht="18" customHeight="1" x14ac:dyDescent="0.25">
      <c r="A906" s="60">
        <v>8</v>
      </c>
      <c r="B906" s="62" t="s">
        <v>1805</v>
      </c>
      <c r="C906" s="62" t="s">
        <v>1806</v>
      </c>
      <c r="D906" s="62" t="s">
        <v>144</v>
      </c>
      <c r="E906" s="62" t="s">
        <v>1810</v>
      </c>
      <c r="F906" s="62" t="s">
        <v>1811</v>
      </c>
      <c r="G906" s="64">
        <v>8.5300000000000001E-2</v>
      </c>
      <c r="H906" s="65">
        <v>9</v>
      </c>
      <c r="I906" s="143">
        <v>79440</v>
      </c>
      <c r="J906" s="67">
        <v>45496</v>
      </c>
      <c r="K906" s="68"/>
      <c r="L906" s="69"/>
      <c r="M906" s="243"/>
      <c r="N906" s="71"/>
      <c r="O906" s="70"/>
      <c r="P906" s="72"/>
    </row>
    <row r="907" spans="1:46" x14ac:dyDescent="0.25">
      <c r="A907" s="60">
        <v>8</v>
      </c>
      <c r="B907" s="62" t="s">
        <v>1805</v>
      </c>
      <c r="C907" s="62" t="s">
        <v>1806</v>
      </c>
      <c r="D907" s="62" t="s">
        <v>144</v>
      </c>
      <c r="E907" s="62" t="s">
        <v>1812</v>
      </c>
      <c r="F907" s="62" t="s">
        <v>549</v>
      </c>
      <c r="G907" s="64">
        <v>4.3</v>
      </c>
      <c r="H907" s="65">
        <v>9</v>
      </c>
      <c r="I907" s="143">
        <v>558070</v>
      </c>
      <c r="J907" s="67">
        <v>45496</v>
      </c>
      <c r="K907" s="68"/>
      <c r="L907" s="69"/>
      <c r="M907" s="243"/>
      <c r="N907" s="71"/>
      <c r="O907" s="70"/>
      <c r="P907" s="72"/>
    </row>
    <row r="908" spans="1:46" x14ac:dyDescent="0.25">
      <c r="A908" s="60">
        <v>8</v>
      </c>
      <c r="B908" s="62" t="s">
        <v>1805</v>
      </c>
      <c r="C908" s="62" t="s">
        <v>1806</v>
      </c>
      <c r="D908" s="62" t="s">
        <v>144</v>
      </c>
      <c r="E908" s="62" t="s">
        <v>1813</v>
      </c>
      <c r="F908" s="62" t="s">
        <v>1814</v>
      </c>
      <c r="G908" s="64">
        <v>1.7729999999999999</v>
      </c>
      <c r="H908" s="65">
        <v>8</v>
      </c>
      <c r="I908" s="143">
        <v>144400</v>
      </c>
      <c r="J908" s="67">
        <v>45496</v>
      </c>
      <c r="K908" s="68"/>
      <c r="L908" s="69"/>
      <c r="M908" s="243"/>
      <c r="N908" s="71"/>
      <c r="O908" s="70"/>
      <c r="P908" s="72"/>
    </row>
    <row r="909" spans="1:46" x14ac:dyDescent="0.25">
      <c r="A909" s="60">
        <v>8</v>
      </c>
      <c r="B909" s="62" t="s">
        <v>1805</v>
      </c>
      <c r="C909" s="62" t="s">
        <v>1806</v>
      </c>
      <c r="D909" s="62" t="s">
        <v>144</v>
      </c>
      <c r="E909" s="62" t="s">
        <v>1815</v>
      </c>
      <c r="F909" s="62" t="s">
        <v>919</v>
      </c>
      <c r="G909" s="64">
        <v>8.4000000000000005E-2</v>
      </c>
      <c r="H909" s="65">
        <v>8</v>
      </c>
      <c r="I909" s="143">
        <v>63512</v>
      </c>
      <c r="J909" s="67">
        <v>45496</v>
      </c>
      <c r="K909" s="68"/>
      <c r="L909" s="69"/>
      <c r="M909" s="243"/>
      <c r="N909" s="71"/>
      <c r="O909" s="70"/>
      <c r="P909" s="72"/>
    </row>
    <row r="910" spans="1:46" x14ac:dyDescent="0.25">
      <c r="A910" s="60">
        <v>8</v>
      </c>
      <c r="B910" s="62" t="s">
        <v>1805</v>
      </c>
      <c r="C910" s="62" t="s">
        <v>1806</v>
      </c>
      <c r="D910" s="62" t="s">
        <v>144</v>
      </c>
      <c r="E910" s="62" t="s">
        <v>1816</v>
      </c>
      <c r="F910" s="62" t="s">
        <v>1545</v>
      </c>
      <c r="G910" s="64">
        <v>0.64800000000000002</v>
      </c>
      <c r="H910" s="65">
        <v>8</v>
      </c>
      <c r="I910" s="143">
        <v>60285</v>
      </c>
      <c r="J910" s="67">
        <v>45496</v>
      </c>
      <c r="K910" s="68"/>
      <c r="L910" s="69"/>
      <c r="M910" s="243"/>
      <c r="N910" s="71"/>
      <c r="O910" s="70"/>
      <c r="P910" s="72"/>
    </row>
    <row r="911" spans="1:46" x14ac:dyDescent="0.25">
      <c r="A911" s="60">
        <v>8</v>
      </c>
      <c r="B911" s="62" t="s">
        <v>1805</v>
      </c>
      <c r="C911" s="62" t="s">
        <v>1806</v>
      </c>
      <c r="D911" s="62" t="s">
        <v>144</v>
      </c>
      <c r="E911" s="62" t="s">
        <v>1817</v>
      </c>
      <c r="F911" s="62" t="s">
        <v>1818</v>
      </c>
      <c r="G911" s="64">
        <v>2.2610000000000001</v>
      </c>
      <c r="H911" s="65">
        <v>9</v>
      </c>
      <c r="I911" s="143">
        <v>171000</v>
      </c>
      <c r="J911" s="67">
        <v>45496</v>
      </c>
      <c r="K911" s="68"/>
      <c r="L911" s="69"/>
      <c r="M911" s="243"/>
      <c r="N911" s="71"/>
      <c r="O911" s="70"/>
      <c r="P911" s="72"/>
    </row>
    <row r="912" spans="1:46" x14ac:dyDescent="0.25">
      <c r="A912" s="60">
        <v>8</v>
      </c>
      <c r="B912" s="62" t="s">
        <v>1805</v>
      </c>
      <c r="C912" s="62" t="s">
        <v>1806</v>
      </c>
      <c r="D912" s="62" t="s">
        <v>144</v>
      </c>
      <c r="E912" s="62" t="s">
        <v>1819</v>
      </c>
      <c r="F912" s="62" t="s">
        <v>1820</v>
      </c>
      <c r="G912" s="64">
        <v>2.73</v>
      </c>
      <c r="H912" s="65">
        <v>8</v>
      </c>
      <c r="I912" s="143">
        <v>365618</v>
      </c>
      <c r="J912" s="67">
        <v>45496</v>
      </c>
      <c r="K912" s="68"/>
      <c r="L912" s="69"/>
      <c r="M912" s="243"/>
      <c r="N912" s="71"/>
      <c r="O912" s="70"/>
      <c r="P912" s="72"/>
    </row>
    <row r="913" spans="1:46" x14ac:dyDescent="0.25">
      <c r="A913" s="60">
        <v>8</v>
      </c>
      <c r="B913" s="62" t="s">
        <v>1805</v>
      </c>
      <c r="C913" s="62" t="s">
        <v>1806</v>
      </c>
      <c r="D913" s="62" t="s">
        <v>144</v>
      </c>
      <c r="E913" s="62" t="s">
        <v>1821</v>
      </c>
      <c r="F913" s="62" t="s">
        <v>1714</v>
      </c>
      <c r="G913" s="64">
        <v>2.5590000000000002</v>
      </c>
      <c r="H913" s="65">
        <v>8</v>
      </c>
      <c r="I913" s="143">
        <v>193544</v>
      </c>
      <c r="J913" s="67">
        <v>45496</v>
      </c>
      <c r="K913" s="68">
        <f>SUM(I904:I913)</f>
        <v>2263315</v>
      </c>
      <c r="L913" s="69"/>
      <c r="M913" s="243"/>
      <c r="N913" s="71">
        <v>2751190</v>
      </c>
      <c r="O913" s="70">
        <v>0</v>
      </c>
      <c r="P913" s="72"/>
    </row>
    <row r="914" spans="1:46" x14ac:dyDescent="0.25">
      <c r="A914" s="164">
        <v>8</v>
      </c>
      <c r="B914" s="245" t="s">
        <v>110</v>
      </c>
      <c r="C914" s="52"/>
      <c r="D914" s="245"/>
      <c r="E914" s="245"/>
      <c r="F914" s="245"/>
      <c r="G914" s="246"/>
      <c r="H914" s="211"/>
      <c r="I914" s="247"/>
      <c r="J914" s="248"/>
      <c r="K914" s="57"/>
      <c r="L914" s="329">
        <f>SUM(K915:K940)</f>
        <v>2133621</v>
      </c>
      <c r="M914" s="343"/>
      <c r="N914" s="48"/>
      <c r="O914" s="49"/>
      <c r="P914" s="192"/>
    </row>
    <row r="915" spans="1:46" x14ac:dyDescent="0.25">
      <c r="A915" s="60">
        <v>8</v>
      </c>
      <c r="B915" s="62" t="s">
        <v>1822</v>
      </c>
      <c r="C915" s="62" t="s">
        <v>1823</v>
      </c>
      <c r="D915" s="62" t="s">
        <v>144</v>
      </c>
      <c r="E915" s="62" t="s">
        <v>1824</v>
      </c>
      <c r="F915" s="62" t="s">
        <v>1825</v>
      </c>
      <c r="G915" s="64">
        <v>4.2619999999999996</v>
      </c>
      <c r="H915" s="65">
        <v>8</v>
      </c>
      <c r="I915" s="143">
        <v>397700</v>
      </c>
      <c r="J915" s="67">
        <v>45488</v>
      </c>
      <c r="K915" s="68"/>
      <c r="L915" s="69"/>
      <c r="M915" s="70"/>
      <c r="N915" s="250"/>
      <c r="O915" s="243"/>
      <c r="P915" s="244"/>
    </row>
    <row r="916" spans="1:46" x14ac:dyDescent="0.25">
      <c r="A916" s="60">
        <v>8</v>
      </c>
      <c r="B916" s="62" t="s">
        <v>1822</v>
      </c>
      <c r="C916" s="62" t="s">
        <v>1823</v>
      </c>
      <c r="D916" s="62" t="s">
        <v>144</v>
      </c>
      <c r="E916" s="62" t="s">
        <v>1826</v>
      </c>
      <c r="F916" s="62" t="s">
        <v>942</v>
      </c>
      <c r="G916" s="64">
        <v>1.7809999999999999</v>
      </c>
      <c r="H916" s="65">
        <v>8</v>
      </c>
      <c r="I916" s="143">
        <v>179450</v>
      </c>
      <c r="J916" s="67">
        <v>45488</v>
      </c>
      <c r="K916" s="68"/>
      <c r="L916" s="69"/>
      <c r="M916" s="70"/>
      <c r="N916" s="254"/>
      <c r="O916" s="255"/>
      <c r="P916" s="256"/>
    </row>
    <row r="917" spans="1:46" x14ac:dyDescent="0.25">
      <c r="A917" s="60">
        <v>8</v>
      </c>
      <c r="B917" s="62" t="s">
        <v>1822</v>
      </c>
      <c r="C917" s="62" t="s">
        <v>1823</v>
      </c>
      <c r="D917" s="62" t="s">
        <v>144</v>
      </c>
      <c r="E917" s="62" t="s">
        <v>1827</v>
      </c>
      <c r="F917" s="62" t="s">
        <v>867</v>
      </c>
      <c r="G917" s="64">
        <v>3.2650000000000001</v>
      </c>
      <c r="H917" s="65">
        <v>9</v>
      </c>
      <c r="I917" s="143">
        <v>271600</v>
      </c>
      <c r="J917" s="67">
        <v>45488</v>
      </c>
      <c r="K917" s="68"/>
      <c r="L917" s="69"/>
      <c r="M917" s="70"/>
      <c r="N917" s="161"/>
      <c r="O917" s="162"/>
      <c r="P917" s="163"/>
    </row>
    <row r="918" spans="1:46" s="178" customFormat="1" x14ac:dyDescent="0.25">
      <c r="A918" s="60">
        <v>8</v>
      </c>
      <c r="B918" s="86" t="s">
        <v>1822</v>
      </c>
      <c r="C918" s="62" t="s">
        <v>1823</v>
      </c>
      <c r="D918" s="86" t="s">
        <v>144</v>
      </c>
      <c r="E918" s="86" t="s">
        <v>1828</v>
      </c>
      <c r="F918" s="86" t="s">
        <v>1829</v>
      </c>
      <c r="G918" s="94">
        <v>0.438</v>
      </c>
      <c r="H918" s="95">
        <v>8</v>
      </c>
      <c r="I918" s="177">
        <v>53350</v>
      </c>
      <c r="J918" s="67">
        <v>45488</v>
      </c>
      <c r="K918" s="68"/>
      <c r="L918" s="69"/>
      <c r="M918" s="70"/>
      <c r="N918" s="257"/>
      <c r="O918" s="258"/>
      <c r="P918" s="259"/>
      <c r="Q918" s="114"/>
      <c r="R918" s="114"/>
      <c r="S918" s="114"/>
      <c r="T918" s="114"/>
      <c r="U918" s="114"/>
      <c r="V918" s="114"/>
      <c r="W918" s="114"/>
      <c r="X918" s="114"/>
      <c r="Y918" s="114"/>
      <c r="Z918" s="114"/>
      <c r="AA918" s="114"/>
      <c r="AB918" s="114"/>
      <c r="AC918" s="114"/>
      <c r="AD918" s="114"/>
      <c r="AE918" s="114"/>
      <c r="AF918" s="114"/>
      <c r="AG918" s="114"/>
      <c r="AH918" s="114"/>
      <c r="AI918" s="114"/>
      <c r="AJ918" s="114"/>
      <c r="AK918" s="114"/>
      <c r="AL918" s="114"/>
      <c r="AM918" s="114"/>
      <c r="AN918" s="114"/>
      <c r="AO918" s="114"/>
      <c r="AP918" s="114"/>
      <c r="AQ918" s="114"/>
      <c r="AR918" s="114"/>
      <c r="AS918" s="114"/>
      <c r="AT918" s="114"/>
    </row>
    <row r="919" spans="1:46" x14ac:dyDescent="0.25">
      <c r="A919" s="60">
        <v>8</v>
      </c>
      <c r="B919" s="62" t="s">
        <v>1822</v>
      </c>
      <c r="C919" s="62" t="s">
        <v>1823</v>
      </c>
      <c r="D919" s="62" t="s">
        <v>144</v>
      </c>
      <c r="E919" s="62" t="s">
        <v>1830</v>
      </c>
      <c r="F919" s="62" t="s">
        <v>1831</v>
      </c>
      <c r="G919" s="64">
        <v>0.309</v>
      </c>
      <c r="H919" s="65">
        <v>8</v>
      </c>
      <c r="I919" s="143">
        <v>29100</v>
      </c>
      <c r="J919" s="67">
        <v>45488</v>
      </c>
      <c r="K919" s="68"/>
      <c r="L919" s="69"/>
      <c r="M919" s="70"/>
      <c r="N919" s="161"/>
      <c r="O919" s="162"/>
      <c r="P919" s="163"/>
    </row>
    <row r="920" spans="1:46" x14ac:dyDescent="0.25">
      <c r="A920" s="60">
        <v>8</v>
      </c>
      <c r="B920" s="62" t="s">
        <v>1822</v>
      </c>
      <c r="C920" s="62" t="s">
        <v>1823</v>
      </c>
      <c r="D920" s="62" t="s">
        <v>144</v>
      </c>
      <c r="E920" s="62" t="s">
        <v>1832</v>
      </c>
      <c r="F920" s="62" t="s">
        <v>1833</v>
      </c>
      <c r="G920" s="64">
        <v>0.92200000000000004</v>
      </c>
      <c r="H920" s="65">
        <v>9</v>
      </c>
      <c r="I920" s="143">
        <v>87300</v>
      </c>
      <c r="J920" s="67">
        <v>45488</v>
      </c>
      <c r="K920" s="68"/>
      <c r="L920" s="69"/>
      <c r="M920" s="70"/>
      <c r="N920" s="161"/>
      <c r="O920" s="162"/>
      <c r="P920" s="163"/>
    </row>
    <row r="921" spans="1:46" x14ac:dyDescent="0.25">
      <c r="A921" s="60">
        <v>8</v>
      </c>
      <c r="B921" s="62" t="s">
        <v>1822</v>
      </c>
      <c r="C921" s="62" t="s">
        <v>1823</v>
      </c>
      <c r="D921" s="62" t="s">
        <v>144</v>
      </c>
      <c r="E921" s="62" t="s">
        <v>1834</v>
      </c>
      <c r="F921" s="62" t="s">
        <v>1835</v>
      </c>
      <c r="G921" s="64">
        <v>0.60299999999999998</v>
      </c>
      <c r="H921" s="65">
        <v>9</v>
      </c>
      <c r="I921" s="143">
        <v>58200</v>
      </c>
      <c r="J921" s="67">
        <v>45488</v>
      </c>
      <c r="K921" s="68"/>
      <c r="L921" s="69"/>
      <c r="M921" s="70"/>
      <c r="N921" s="161"/>
      <c r="O921" s="162"/>
      <c r="P921" s="163"/>
    </row>
    <row r="922" spans="1:46" ht="30" x14ac:dyDescent="0.25">
      <c r="A922" s="60">
        <v>8</v>
      </c>
      <c r="B922" s="62" t="s">
        <v>1822</v>
      </c>
      <c r="C922" s="62" t="s">
        <v>1823</v>
      </c>
      <c r="D922" s="62" t="s">
        <v>144</v>
      </c>
      <c r="E922" s="62" t="s">
        <v>1836</v>
      </c>
      <c r="F922" s="62" t="s">
        <v>1837</v>
      </c>
      <c r="G922" s="64">
        <v>0.28000000000000003</v>
      </c>
      <c r="H922" s="65">
        <v>9</v>
      </c>
      <c r="I922" s="143">
        <v>24250</v>
      </c>
      <c r="J922" s="67">
        <v>45488</v>
      </c>
      <c r="K922" s="68"/>
      <c r="L922" s="69"/>
      <c r="M922" s="70"/>
      <c r="N922" s="161"/>
      <c r="O922" s="69"/>
      <c r="P922" s="163"/>
    </row>
    <row r="923" spans="1:46" s="178" customFormat="1" x14ac:dyDescent="0.25">
      <c r="A923" s="60">
        <v>8</v>
      </c>
      <c r="B923" s="86" t="s">
        <v>1822</v>
      </c>
      <c r="C923" s="62" t="s">
        <v>1823</v>
      </c>
      <c r="D923" s="86" t="s">
        <v>144</v>
      </c>
      <c r="E923" s="86" t="s">
        <v>1838</v>
      </c>
      <c r="F923" s="86" t="s">
        <v>1839</v>
      </c>
      <c r="G923" s="94">
        <v>0.17</v>
      </c>
      <c r="H923" s="95">
        <v>9</v>
      </c>
      <c r="I923" s="177">
        <v>20400</v>
      </c>
      <c r="J923" s="67">
        <v>45488</v>
      </c>
      <c r="K923" s="68"/>
      <c r="L923" s="69"/>
      <c r="M923" s="70"/>
      <c r="N923" s="71"/>
      <c r="O923" s="70"/>
      <c r="P923" s="72"/>
      <c r="Q923" s="114"/>
      <c r="R923" s="114"/>
      <c r="S923" s="114"/>
      <c r="T923" s="114"/>
      <c r="U923" s="114"/>
      <c r="V923" s="114"/>
      <c r="W923" s="114"/>
      <c r="X923" s="114"/>
      <c r="Y923" s="114"/>
      <c r="Z923" s="114"/>
      <c r="AA923" s="114"/>
      <c r="AB923" s="114"/>
      <c r="AC923" s="114"/>
      <c r="AD923" s="114"/>
      <c r="AE923" s="114"/>
      <c r="AF923" s="114"/>
      <c r="AG923" s="114"/>
      <c r="AH923" s="114"/>
      <c r="AI923" s="114"/>
      <c r="AJ923" s="114"/>
      <c r="AK923" s="114"/>
      <c r="AL923" s="114"/>
      <c r="AM923" s="114"/>
      <c r="AN923" s="114"/>
      <c r="AO923" s="114"/>
      <c r="AP923" s="114"/>
      <c r="AQ923" s="114"/>
      <c r="AR923" s="114"/>
      <c r="AS923" s="114"/>
      <c r="AT923" s="114"/>
    </row>
    <row r="924" spans="1:46" x14ac:dyDescent="0.25">
      <c r="A924" s="60">
        <v>8</v>
      </c>
      <c r="B924" s="62" t="s">
        <v>1822</v>
      </c>
      <c r="C924" s="62" t="s">
        <v>1823</v>
      </c>
      <c r="D924" s="62" t="s">
        <v>144</v>
      </c>
      <c r="E924" s="62" t="s">
        <v>1840</v>
      </c>
      <c r="F924" s="62" t="s">
        <v>1841</v>
      </c>
      <c r="G924" s="64">
        <v>0.221</v>
      </c>
      <c r="H924" s="65">
        <v>9</v>
      </c>
      <c r="I924" s="143">
        <v>21825</v>
      </c>
      <c r="J924" s="67">
        <v>45488</v>
      </c>
      <c r="K924" s="68">
        <f>SUM(I915:I924)</f>
        <v>1143175</v>
      </c>
      <c r="L924" s="69"/>
      <c r="M924" s="70"/>
      <c r="N924" s="250">
        <v>1686375</v>
      </c>
      <c r="O924" s="243">
        <v>0</v>
      </c>
      <c r="P924" s="244"/>
    </row>
    <row r="925" spans="1:46" ht="13.5" customHeight="1" x14ac:dyDescent="0.25">
      <c r="A925" s="60">
        <v>8</v>
      </c>
      <c r="B925" s="62" t="s">
        <v>1822</v>
      </c>
      <c r="C925" s="62" t="s">
        <v>1823</v>
      </c>
      <c r="D925" s="62" t="s">
        <v>144</v>
      </c>
      <c r="E925" s="62" t="s">
        <v>1842</v>
      </c>
      <c r="F925" s="62" t="s">
        <v>1829</v>
      </c>
      <c r="G925" s="64">
        <v>0.438</v>
      </c>
      <c r="H925" s="65">
        <v>8</v>
      </c>
      <c r="I925" s="143">
        <v>53350</v>
      </c>
      <c r="J925" s="67">
        <v>45573</v>
      </c>
      <c r="K925" s="68"/>
      <c r="L925" s="69"/>
      <c r="M925" s="70"/>
      <c r="N925" s="250"/>
      <c r="O925" s="243"/>
      <c r="P925" s="244"/>
    </row>
    <row r="926" spans="1:46" x14ac:dyDescent="0.25">
      <c r="A926" s="60">
        <v>8</v>
      </c>
      <c r="B926" s="62" t="s">
        <v>1822</v>
      </c>
      <c r="C926" s="62" t="s">
        <v>1823</v>
      </c>
      <c r="D926" s="62" t="s">
        <v>144</v>
      </c>
      <c r="E926" s="62" t="s">
        <v>1830</v>
      </c>
      <c r="F926" s="62" t="s">
        <v>1843</v>
      </c>
      <c r="G926" s="64">
        <v>0.309</v>
      </c>
      <c r="H926" s="65">
        <v>8</v>
      </c>
      <c r="I926" s="143">
        <v>29100</v>
      </c>
      <c r="J926" s="67">
        <v>45573</v>
      </c>
      <c r="K926" s="68"/>
      <c r="L926" s="69"/>
      <c r="M926" s="70"/>
      <c r="N926" s="70"/>
      <c r="O926" s="70"/>
      <c r="P926" s="136"/>
    </row>
    <row r="927" spans="1:46" s="178" customFormat="1" x14ac:dyDescent="0.25">
      <c r="A927" s="60">
        <v>8</v>
      </c>
      <c r="B927" s="86" t="s">
        <v>1822</v>
      </c>
      <c r="C927" s="62" t="s">
        <v>1823</v>
      </c>
      <c r="D927" s="86" t="s">
        <v>144</v>
      </c>
      <c r="E927" s="86" t="s">
        <v>1844</v>
      </c>
      <c r="F927" s="86" t="s">
        <v>1845</v>
      </c>
      <c r="G927" s="94">
        <v>0.502</v>
      </c>
      <c r="H927" s="95">
        <v>9</v>
      </c>
      <c r="I927" s="177">
        <v>50400</v>
      </c>
      <c r="J927" s="67">
        <v>45573</v>
      </c>
      <c r="K927" s="68"/>
      <c r="L927" s="69"/>
      <c r="M927" s="70"/>
      <c r="N927" s="69"/>
      <c r="O927" s="162"/>
      <c r="P927" s="260"/>
      <c r="Q927" s="114"/>
      <c r="R927" s="114"/>
      <c r="S927" s="114"/>
      <c r="T927" s="114"/>
      <c r="U927" s="114"/>
      <c r="V927" s="114"/>
      <c r="W927" s="114"/>
      <c r="X927" s="114"/>
      <c r="Y927" s="114"/>
      <c r="Z927" s="114"/>
      <c r="AA927" s="114"/>
      <c r="AB927" s="114"/>
      <c r="AC927" s="114"/>
      <c r="AD927" s="114"/>
      <c r="AE927" s="114"/>
      <c r="AF927" s="114"/>
      <c r="AG927" s="114"/>
      <c r="AH927" s="114"/>
      <c r="AI927" s="114"/>
      <c r="AJ927" s="114"/>
      <c r="AK927" s="114"/>
      <c r="AL927" s="114"/>
      <c r="AM927" s="114"/>
      <c r="AN927" s="114"/>
      <c r="AO927" s="114"/>
      <c r="AP927" s="114"/>
      <c r="AQ927" s="114"/>
      <c r="AR927" s="114"/>
      <c r="AS927" s="114"/>
      <c r="AT927" s="114"/>
    </row>
    <row r="928" spans="1:46" x14ac:dyDescent="0.25">
      <c r="A928" s="60">
        <v>8</v>
      </c>
      <c r="B928" s="62" t="s">
        <v>1822</v>
      </c>
      <c r="C928" s="62" t="s">
        <v>1823</v>
      </c>
      <c r="D928" s="62" t="s">
        <v>144</v>
      </c>
      <c r="E928" s="62" t="s">
        <v>1846</v>
      </c>
      <c r="F928" s="62" t="s">
        <v>177</v>
      </c>
      <c r="G928" s="64">
        <v>1.4890000000000001</v>
      </c>
      <c r="H928" s="65">
        <v>8</v>
      </c>
      <c r="I928" s="143">
        <v>111375</v>
      </c>
      <c r="J928" s="67">
        <v>45573</v>
      </c>
      <c r="K928" s="68"/>
      <c r="L928" s="69"/>
      <c r="M928" s="70"/>
      <c r="N928" s="161"/>
      <c r="O928" s="162"/>
      <c r="P928" s="163"/>
    </row>
    <row r="929" spans="1:46" x14ac:dyDescent="0.25">
      <c r="A929" s="60">
        <v>8</v>
      </c>
      <c r="B929" s="62" t="s">
        <v>1822</v>
      </c>
      <c r="C929" s="62" t="s">
        <v>1823</v>
      </c>
      <c r="D929" s="62" t="s">
        <v>144</v>
      </c>
      <c r="E929" s="62" t="s">
        <v>1847</v>
      </c>
      <c r="F929" s="62" t="s">
        <v>347</v>
      </c>
      <c r="G929" s="64">
        <v>1.012</v>
      </c>
      <c r="H929" s="65">
        <v>9</v>
      </c>
      <c r="I929" s="143">
        <v>51700</v>
      </c>
      <c r="J929" s="67">
        <v>45573</v>
      </c>
      <c r="K929" s="68"/>
      <c r="L929" s="69"/>
      <c r="M929" s="70"/>
      <c r="N929" s="161"/>
      <c r="O929" s="162"/>
      <c r="P929" s="163"/>
    </row>
    <row r="930" spans="1:46" x14ac:dyDescent="0.25">
      <c r="A930" s="60">
        <v>8</v>
      </c>
      <c r="B930" s="62" t="s">
        <v>1822</v>
      </c>
      <c r="C930" s="62" t="s">
        <v>1823</v>
      </c>
      <c r="D930" s="62" t="s">
        <v>144</v>
      </c>
      <c r="E930" s="62" t="s">
        <v>1848</v>
      </c>
      <c r="F930" s="62" t="s">
        <v>1086</v>
      </c>
      <c r="G930" s="64">
        <v>2.1190000000000002</v>
      </c>
      <c r="H930" s="65">
        <v>8</v>
      </c>
      <c r="I930" s="143">
        <v>184800</v>
      </c>
      <c r="J930" s="67">
        <v>45573</v>
      </c>
      <c r="K930" s="68"/>
      <c r="L930" s="69"/>
      <c r="M930" s="70"/>
      <c r="N930" s="161"/>
      <c r="O930" s="162"/>
      <c r="P930" s="163"/>
    </row>
    <row r="931" spans="1:46" s="178" customFormat="1" x14ac:dyDescent="0.25">
      <c r="A931" s="60">
        <v>8</v>
      </c>
      <c r="B931" s="86" t="s">
        <v>1822</v>
      </c>
      <c r="C931" s="62" t="s">
        <v>1823</v>
      </c>
      <c r="D931" s="86" t="s">
        <v>144</v>
      </c>
      <c r="E931" s="86" t="s">
        <v>1849</v>
      </c>
      <c r="F931" s="86" t="s">
        <v>1850</v>
      </c>
      <c r="G931" s="94">
        <v>1.821</v>
      </c>
      <c r="H931" s="95">
        <v>8</v>
      </c>
      <c r="I931" s="177">
        <v>177600</v>
      </c>
      <c r="J931" s="67">
        <v>45573</v>
      </c>
      <c r="K931" s="68"/>
      <c r="L931" s="69"/>
      <c r="M931" s="70"/>
      <c r="N931" s="71"/>
      <c r="O931" s="70"/>
      <c r="P931" s="72"/>
      <c r="Q931" s="114"/>
      <c r="R931" s="114"/>
      <c r="S931" s="114"/>
      <c r="T931" s="114"/>
      <c r="U931" s="114"/>
      <c r="V931" s="114"/>
      <c r="W931" s="114"/>
      <c r="X931" s="114"/>
      <c r="Y931" s="114"/>
      <c r="Z931" s="114"/>
      <c r="AA931" s="114"/>
      <c r="AB931" s="114"/>
      <c r="AC931" s="114"/>
      <c r="AD931" s="114"/>
      <c r="AE931" s="114"/>
      <c r="AF931" s="114"/>
      <c r="AG931" s="114"/>
      <c r="AH931" s="114"/>
      <c r="AI931" s="114"/>
      <c r="AJ931" s="114"/>
      <c r="AK931" s="114"/>
      <c r="AL931" s="114"/>
      <c r="AM931" s="114"/>
      <c r="AN931" s="114"/>
      <c r="AO931" s="114"/>
      <c r="AP931" s="114"/>
      <c r="AQ931" s="114"/>
      <c r="AR931" s="114"/>
      <c r="AS931" s="114"/>
      <c r="AT931" s="114"/>
    </row>
    <row r="932" spans="1:46" x14ac:dyDescent="0.25">
      <c r="A932" s="60">
        <v>8</v>
      </c>
      <c r="B932" s="62" t="s">
        <v>1822</v>
      </c>
      <c r="C932" s="62" t="s">
        <v>1823</v>
      </c>
      <c r="D932" s="62" t="s">
        <v>144</v>
      </c>
      <c r="E932" s="62" t="s">
        <v>1851</v>
      </c>
      <c r="F932" s="62" t="s">
        <v>1852</v>
      </c>
      <c r="G932" s="64">
        <v>1.1399999999999999</v>
      </c>
      <c r="H932" s="65">
        <v>8</v>
      </c>
      <c r="I932" s="143">
        <v>105600</v>
      </c>
      <c r="J932" s="67">
        <v>45573</v>
      </c>
      <c r="K932" s="68"/>
      <c r="L932" s="69"/>
      <c r="M932" s="70"/>
      <c r="N932" s="250"/>
      <c r="O932" s="243"/>
      <c r="P932" s="244"/>
    </row>
    <row r="933" spans="1:46" x14ac:dyDescent="0.25">
      <c r="A933" s="60">
        <v>8</v>
      </c>
      <c r="B933" s="62" t="s">
        <v>1822</v>
      </c>
      <c r="C933" s="62" t="s">
        <v>1823</v>
      </c>
      <c r="D933" s="62" t="s">
        <v>144</v>
      </c>
      <c r="E933" s="62" t="s">
        <v>1853</v>
      </c>
      <c r="F933" s="62" t="s">
        <v>1854</v>
      </c>
      <c r="G933" s="64">
        <v>0.27900000000000003</v>
      </c>
      <c r="H933" s="65">
        <v>8</v>
      </c>
      <c r="I933" s="143">
        <v>31200</v>
      </c>
      <c r="J933" s="67">
        <v>45573</v>
      </c>
      <c r="K933" s="68"/>
      <c r="L933" s="69"/>
      <c r="M933" s="70"/>
      <c r="N933" s="161"/>
      <c r="O933" s="162"/>
      <c r="P933" s="163"/>
    </row>
    <row r="934" spans="1:46" s="178" customFormat="1" x14ac:dyDescent="0.25">
      <c r="A934" s="60">
        <v>8</v>
      </c>
      <c r="B934" s="86" t="s">
        <v>1822</v>
      </c>
      <c r="C934" s="62" t="s">
        <v>1823</v>
      </c>
      <c r="D934" s="86" t="s">
        <v>144</v>
      </c>
      <c r="E934" s="86" t="s">
        <v>1855</v>
      </c>
      <c r="F934" s="86" t="s">
        <v>1856</v>
      </c>
      <c r="G934" s="94">
        <v>0.81810000000000005</v>
      </c>
      <c r="H934" s="95">
        <v>10</v>
      </c>
      <c r="I934" s="177">
        <v>49500</v>
      </c>
      <c r="J934" s="67">
        <v>45573</v>
      </c>
      <c r="K934" s="68"/>
      <c r="L934" s="69"/>
      <c r="M934" s="70"/>
      <c r="N934" s="257"/>
      <c r="O934" s="258"/>
      <c r="P934" s="259"/>
      <c r="Q934" s="114"/>
      <c r="R934" s="114"/>
      <c r="S934" s="114"/>
      <c r="T934" s="114"/>
      <c r="U934" s="114"/>
      <c r="V934" s="114"/>
      <c r="W934" s="114"/>
      <c r="X934" s="114"/>
      <c r="Y934" s="114"/>
      <c r="Z934" s="114"/>
      <c r="AA934" s="114"/>
      <c r="AB934" s="114"/>
      <c r="AC934" s="114"/>
      <c r="AD934" s="114"/>
      <c r="AE934" s="114"/>
      <c r="AF934" s="114"/>
      <c r="AG934" s="114"/>
      <c r="AH934" s="114"/>
      <c r="AI934" s="114"/>
      <c r="AJ934" s="114"/>
      <c r="AK934" s="114"/>
      <c r="AL934" s="114"/>
      <c r="AM934" s="114"/>
      <c r="AN934" s="114"/>
      <c r="AO934" s="114"/>
      <c r="AP934" s="114"/>
      <c r="AQ934" s="114"/>
      <c r="AR934" s="114"/>
      <c r="AS934" s="114"/>
      <c r="AT934" s="114"/>
    </row>
    <row r="935" spans="1:46" x14ac:dyDescent="0.25">
      <c r="A935" s="60">
        <v>8</v>
      </c>
      <c r="B935" s="62" t="s">
        <v>1822</v>
      </c>
      <c r="C935" s="62" t="s">
        <v>1823</v>
      </c>
      <c r="D935" s="62" t="s">
        <v>144</v>
      </c>
      <c r="E935" s="62" t="s">
        <v>1857</v>
      </c>
      <c r="F935" s="62" t="s">
        <v>1674</v>
      </c>
      <c r="G935" s="64">
        <v>0.47020000000000001</v>
      </c>
      <c r="H935" s="65">
        <v>8</v>
      </c>
      <c r="I935" s="143">
        <v>34650</v>
      </c>
      <c r="J935" s="67">
        <v>45573</v>
      </c>
      <c r="K935" s="68"/>
      <c r="L935" s="69"/>
      <c r="M935" s="70"/>
      <c r="N935" s="161"/>
      <c r="O935" s="162"/>
      <c r="P935" s="163"/>
    </row>
    <row r="936" spans="1:46" x14ac:dyDescent="0.25">
      <c r="A936" s="60">
        <v>8</v>
      </c>
      <c r="B936" s="62" t="s">
        <v>1822</v>
      </c>
      <c r="C936" s="62" t="s">
        <v>1823</v>
      </c>
      <c r="D936" s="62" t="s">
        <v>144</v>
      </c>
      <c r="E936" s="62" t="s">
        <v>1858</v>
      </c>
      <c r="F936" s="62" t="s">
        <v>1859</v>
      </c>
      <c r="G936" s="64">
        <v>0.36699999999999999</v>
      </c>
      <c r="H936" s="65">
        <v>9</v>
      </c>
      <c r="I936" s="143">
        <v>22275</v>
      </c>
      <c r="J936" s="67">
        <v>45573</v>
      </c>
      <c r="K936" s="68">
        <f>SUM(I925:I936)</f>
        <v>901550</v>
      </c>
      <c r="L936" s="69"/>
      <c r="M936" s="70"/>
      <c r="N936" s="161">
        <v>901550</v>
      </c>
      <c r="O936" s="162">
        <v>0</v>
      </c>
      <c r="P936" s="163"/>
    </row>
    <row r="937" spans="1:46" ht="26.1" customHeight="1" x14ac:dyDescent="0.25">
      <c r="A937" s="60">
        <v>8</v>
      </c>
      <c r="B937" s="62" t="s">
        <v>1822</v>
      </c>
      <c r="C937" s="62" t="s">
        <v>1860</v>
      </c>
      <c r="D937" s="62" t="s">
        <v>317</v>
      </c>
      <c r="E937" s="62" t="s">
        <v>377</v>
      </c>
      <c r="F937" s="62" t="s">
        <v>669</v>
      </c>
      <c r="G937" s="64">
        <v>0.36</v>
      </c>
      <c r="H937" s="65">
        <v>9</v>
      </c>
      <c r="I937" s="107">
        <v>28800</v>
      </c>
      <c r="J937" s="67">
        <v>45562</v>
      </c>
      <c r="K937" s="69"/>
      <c r="L937" s="69"/>
      <c r="M937" s="69"/>
      <c r="N937" s="71"/>
      <c r="O937" s="70"/>
      <c r="P937" s="81"/>
    </row>
    <row r="938" spans="1:46" ht="30.6" customHeight="1" x14ac:dyDescent="0.25">
      <c r="A938" s="60">
        <v>8</v>
      </c>
      <c r="B938" s="62" t="s">
        <v>1822</v>
      </c>
      <c r="C938" s="62" t="s">
        <v>1860</v>
      </c>
      <c r="D938" s="62" t="s">
        <v>317</v>
      </c>
      <c r="E938" s="62" t="s">
        <v>1861</v>
      </c>
      <c r="F938" s="62" t="s">
        <v>1862</v>
      </c>
      <c r="G938" s="64">
        <v>0.26</v>
      </c>
      <c r="H938" s="65">
        <v>9</v>
      </c>
      <c r="I938" s="107">
        <v>2016</v>
      </c>
      <c r="J938" s="67">
        <v>45562</v>
      </c>
      <c r="K938" s="69"/>
      <c r="L938" s="69"/>
      <c r="M938" s="69"/>
      <c r="N938" s="71"/>
      <c r="O938" s="70"/>
      <c r="P938" s="81"/>
    </row>
    <row r="939" spans="1:46" ht="26.1" customHeight="1" x14ac:dyDescent="0.25">
      <c r="A939" s="60">
        <v>8</v>
      </c>
      <c r="B939" s="62" t="s">
        <v>1822</v>
      </c>
      <c r="C939" s="62" t="s">
        <v>1860</v>
      </c>
      <c r="D939" s="62" t="s">
        <v>317</v>
      </c>
      <c r="E939" s="62" t="s">
        <v>1863</v>
      </c>
      <c r="F939" s="62" t="s">
        <v>1864</v>
      </c>
      <c r="G939" s="64">
        <v>0.18720000000000001</v>
      </c>
      <c r="H939" s="65">
        <v>8</v>
      </c>
      <c r="I939" s="107">
        <v>19680</v>
      </c>
      <c r="J939" s="67">
        <v>45562</v>
      </c>
      <c r="K939" s="69"/>
      <c r="L939" s="69"/>
      <c r="M939" s="69"/>
      <c r="N939" s="71"/>
      <c r="O939" s="70"/>
      <c r="P939" s="81"/>
    </row>
    <row r="940" spans="1:46" ht="26.1" customHeight="1" x14ac:dyDescent="0.25">
      <c r="A940" s="60">
        <v>8</v>
      </c>
      <c r="B940" s="62" t="s">
        <v>1822</v>
      </c>
      <c r="C940" s="62" t="s">
        <v>1860</v>
      </c>
      <c r="D940" s="62" t="s">
        <v>317</v>
      </c>
      <c r="E940" s="62" t="s">
        <v>1865</v>
      </c>
      <c r="F940" s="62" t="s">
        <v>466</v>
      </c>
      <c r="G940" s="64">
        <v>0.40600000000000003</v>
      </c>
      <c r="H940" s="65">
        <v>9</v>
      </c>
      <c r="I940" s="107">
        <v>38400</v>
      </c>
      <c r="J940" s="67">
        <v>45562</v>
      </c>
      <c r="K940" s="70">
        <f>SUM(I937:I940)</f>
        <v>88896</v>
      </c>
      <c r="L940" s="69"/>
      <c r="M940" s="69"/>
      <c r="N940" s="71">
        <v>88896</v>
      </c>
      <c r="O940" s="70">
        <v>0</v>
      </c>
      <c r="P940" s="81"/>
    </row>
    <row r="941" spans="1:46" x14ac:dyDescent="0.25">
      <c r="A941" s="164">
        <v>8</v>
      </c>
      <c r="B941" s="245" t="s">
        <v>122</v>
      </c>
      <c r="C941" s="52"/>
      <c r="D941" s="245"/>
      <c r="E941" s="245"/>
      <c r="F941" s="245"/>
      <c r="G941" s="246"/>
      <c r="H941" s="211"/>
      <c r="I941" s="247"/>
      <c r="J941" s="248"/>
      <c r="K941" s="57"/>
      <c r="L941" s="329">
        <f>SUM(K942:K955)</f>
        <v>960515</v>
      </c>
      <c r="M941" s="343"/>
      <c r="N941" s="48"/>
      <c r="O941" s="49"/>
      <c r="P941" s="192"/>
    </row>
    <row r="942" spans="1:46" x14ac:dyDescent="0.25">
      <c r="A942" s="60">
        <v>8</v>
      </c>
      <c r="B942" s="62" t="s">
        <v>1866</v>
      </c>
      <c r="C942" s="62" t="s">
        <v>1867</v>
      </c>
      <c r="D942" s="62" t="s">
        <v>144</v>
      </c>
      <c r="E942" s="62" t="s">
        <v>1868</v>
      </c>
      <c r="F942" s="62" t="s">
        <v>241</v>
      </c>
      <c r="G942" s="64">
        <v>0.68</v>
      </c>
      <c r="H942" s="65">
        <v>8</v>
      </c>
      <c r="I942" s="143">
        <v>52000</v>
      </c>
      <c r="J942" s="67">
        <v>45580</v>
      </c>
      <c r="K942" s="68"/>
      <c r="L942" s="69"/>
      <c r="M942" s="70"/>
      <c r="N942" s="250"/>
      <c r="O942" s="243"/>
      <c r="P942" s="244"/>
    </row>
    <row r="943" spans="1:46" x14ac:dyDescent="0.25">
      <c r="A943" s="60">
        <v>8</v>
      </c>
      <c r="B943" s="62" t="s">
        <v>1866</v>
      </c>
      <c r="C943" s="62" t="s">
        <v>1867</v>
      </c>
      <c r="D943" s="62" t="s">
        <v>144</v>
      </c>
      <c r="E943" s="62" t="s">
        <v>1869</v>
      </c>
      <c r="F943" s="62" t="s">
        <v>801</v>
      </c>
      <c r="G943" s="64">
        <v>0.1</v>
      </c>
      <c r="H943" s="65">
        <v>9</v>
      </c>
      <c r="I943" s="143">
        <v>14700</v>
      </c>
      <c r="J943" s="67">
        <v>45580</v>
      </c>
      <c r="K943" s="68">
        <f>SUM(I942:I943)</f>
        <v>66700</v>
      </c>
      <c r="L943" s="69"/>
      <c r="M943" s="70"/>
      <c r="N943" s="250">
        <v>92100</v>
      </c>
      <c r="O943" s="243">
        <v>0</v>
      </c>
      <c r="P943" s="244"/>
    </row>
    <row r="944" spans="1:46" x14ac:dyDescent="0.25">
      <c r="A944" s="60">
        <v>8</v>
      </c>
      <c r="B944" s="62" t="s">
        <v>1866</v>
      </c>
      <c r="C944" s="62" t="s">
        <v>1870</v>
      </c>
      <c r="D944" s="62" t="s">
        <v>144</v>
      </c>
      <c r="E944" s="62" t="s">
        <v>1871</v>
      </c>
      <c r="F944" s="62" t="s">
        <v>1872</v>
      </c>
      <c r="G944" s="64">
        <v>2.4</v>
      </c>
      <c r="H944" s="65">
        <v>9</v>
      </c>
      <c r="I944" s="143">
        <v>165043</v>
      </c>
      <c r="J944" s="67">
        <v>45574</v>
      </c>
      <c r="K944" s="68"/>
      <c r="L944" s="69"/>
      <c r="M944" s="70"/>
      <c r="N944" s="250"/>
      <c r="O944" s="243"/>
      <c r="P944" s="244"/>
    </row>
    <row r="945" spans="1:46" x14ac:dyDescent="0.25">
      <c r="A945" s="60">
        <v>8</v>
      </c>
      <c r="B945" s="62" t="s">
        <v>1866</v>
      </c>
      <c r="C945" s="62" t="s">
        <v>1870</v>
      </c>
      <c r="D945" s="62" t="s">
        <v>144</v>
      </c>
      <c r="E945" s="62" t="s">
        <v>1873</v>
      </c>
      <c r="F945" s="62" t="s">
        <v>293</v>
      </c>
      <c r="G945" s="64">
        <v>0.8</v>
      </c>
      <c r="H945" s="65">
        <v>9</v>
      </c>
      <c r="I945" s="143">
        <v>41740</v>
      </c>
      <c r="J945" s="67">
        <v>45574</v>
      </c>
      <c r="K945" s="68"/>
      <c r="L945" s="69"/>
      <c r="M945" s="70"/>
      <c r="N945" s="250"/>
      <c r="O945" s="243"/>
      <c r="P945" s="244"/>
    </row>
    <row r="946" spans="1:46" x14ac:dyDescent="0.25">
      <c r="A946" s="60">
        <v>8</v>
      </c>
      <c r="B946" s="62" t="s">
        <v>1866</v>
      </c>
      <c r="C946" s="62" t="s">
        <v>1870</v>
      </c>
      <c r="D946" s="62" t="s">
        <v>144</v>
      </c>
      <c r="E946" s="62" t="s">
        <v>1874</v>
      </c>
      <c r="F946" s="62" t="s">
        <v>1875</v>
      </c>
      <c r="G946" s="64">
        <v>0.9</v>
      </c>
      <c r="H946" s="65">
        <v>9</v>
      </c>
      <c r="I946" s="143">
        <v>48100</v>
      </c>
      <c r="J946" s="67">
        <v>45574</v>
      </c>
      <c r="K946" s="68"/>
      <c r="L946" s="69"/>
      <c r="M946" s="70"/>
      <c r="N946" s="250"/>
      <c r="O946" s="243"/>
      <c r="P946" s="244"/>
    </row>
    <row r="947" spans="1:46" x14ac:dyDescent="0.25">
      <c r="A947" s="60">
        <v>8</v>
      </c>
      <c r="B947" s="62" t="s">
        <v>1866</v>
      </c>
      <c r="C947" s="62" t="s">
        <v>1870</v>
      </c>
      <c r="D947" s="62" t="s">
        <v>144</v>
      </c>
      <c r="E947" s="62" t="s">
        <v>1876</v>
      </c>
      <c r="F947" s="62" t="s">
        <v>384</v>
      </c>
      <c r="G947" s="64">
        <v>2.4</v>
      </c>
      <c r="H947" s="65">
        <v>9</v>
      </c>
      <c r="I947" s="143">
        <v>145250</v>
      </c>
      <c r="J947" s="67">
        <v>45574</v>
      </c>
      <c r="K947" s="68"/>
      <c r="L947" s="69"/>
      <c r="M947" s="70"/>
      <c r="N947" s="250"/>
      <c r="O947" s="243"/>
      <c r="P947" s="244"/>
    </row>
    <row r="948" spans="1:46" x14ac:dyDescent="0.25">
      <c r="A948" s="60">
        <v>8</v>
      </c>
      <c r="B948" s="62" t="s">
        <v>1866</v>
      </c>
      <c r="C948" s="62" t="s">
        <v>1870</v>
      </c>
      <c r="D948" s="62" t="s">
        <v>144</v>
      </c>
      <c r="E948" s="62" t="s">
        <v>1877</v>
      </c>
      <c r="F948" s="62" t="s">
        <v>984</v>
      </c>
      <c r="G948" s="64">
        <v>1.42</v>
      </c>
      <c r="H948" s="65">
        <v>8</v>
      </c>
      <c r="I948" s="143">
        <v>66000</v>
      </c>
      <c r="J948" s="67">
        <v>45574</v>
      </c>
      <c r="K948" s="68"/>
      <c r="L948" s="69"/>
      <c r="M948" s="70"/>
      <c r="N948" s="250"/>
      <c r="O948" s="243"/>
      <c r="P948" s="244"/>
    </row>
    <row r="949" spans="1:46" x14ac:dyDescent="0.25">
      <c r="A949" s="60">
        <v>8</v>
      </c>
      <c r="B949" s="62" t="s">
        <v>1866</v>
      </c>
      <c r="C949" s="62" t="s">
        <v>1870</v>
      </c>
      <c r="D949" s="62" t="s">
        <v>144</v>
      </c>
      <c r="E949" s="62" t="s">
        <v>1878</v>
      </c>
      <c r="F949" s="62" t="s">
        <v>915</v>
      </c>
      <c r="G949" s="64">
        <v>1.1399999999999999</v>
      </c>
      <c r="H949" s="65">
        <v>8</v>
      </c>
      <c r="I949" s="143">
        <v>67000</v>
      </c>
      <c r="J949" s="67">
        <v>45574</v>
      </c>
      <c r="K949" s="68"/>
      <c r="L949" s="69"/>
      <c r="M949" s="70"/>
      <c r="N949" s="250"/>
      <c r="O949" s="243"/>
      <c r="P949" s="244"/>
    </row>
    <row r="950" spans="1:46" x14ac:dyDescent="0.25">
      <c r="A950" s="60">
        <v>8</v>
      </c>
      <c r="B950" s="62" t="s">
        <v>1866</v>
      </c>
      <c r="C950" s="62" t="s">
        <v>1870</v>
      </c>
      <c r="D950" s="62" t="s">
        <v>144</v>
      </c>
      <c r="E950" s="62" t="s">
        <v>1879</v>
      </c>
      <c r="F950" s="62" t="s">
        <v>530</v>
      </c>
      <c r="G950" s="64">
        <v>1.48</v>
      </c>
      <c r="H950" s="65">
        <v>8</v>
      </c>
      <c r="I950" s="143">
        <v>102640</v>
      </c>
      <c r="J950" s="67">
        <v>45574</v>
      </c>
      <c r="K950" s="68"/>
      <c r="L950" s="69"/>
      <c r="M950" s="70"/>
      <c r="N950" s="250"/>
      <c r="O950" s="243"/>
      <c r="P950" s="244"/>
    </row>
    <row r="951" spans="1:46" x14ac:dyDescent="0.25">
      <c r="A951" s="60">
        <v>8</v>
      </c>
      <c r="B951" s="62" t="s">
        <v>1866</v>
      </c>
      <c r="C951" s="62" t="s">
        <v>1870</v>
      </c>
      <c r="D951" s="62" t="s">
        <v>144</v>
      </c>
      <c r="E951" s="62" t="s">
        <v>1880</v>
      </c>
      <c r="F951" s="62" t="s">
        <v>751</v>
      </c>
      <c r="G951" s="64">
        <v>1.1599999999999999</v>
      </c>
      <c r="H951" s="65">
        <v>9</v>
      </c>
      <c r="I951" s="143">
        <v>71600</v>
      </c>
      <c r="J951" s="67">
        <v>45574</v>
      </c>
      <c r="K951" s="68"/>
      <c r="L951" s="69"/>
      <c r="M951" s="70"/>
      <c r="N951" s="250"/>
      <c r="O951" s="243"/>
      <c r="P951" s="244"/>
    </row>
    <row r="952" spans="1:46" x14ac:dyDescent="0.25">
      <c r="A952" s="60">
        <v>8</v>
      </c>
      <c r="B952" s="62" t="s">
        <v>1866</v>
      </c>
      <c r="C952" s="62" t="s">
        <v>1870</v>
      </c>
      <c r="D952" s="62" t="s">
        <v>144</v>
      </c>
      <c r="E952" s="62" t="s">
        <v>1881</v>
      </c>
      <c r="F952" s="62" t="s">
        <v>1277</v>
      </c>
      <c r="G952" s="64">
        <v>1.2</v>
      </c>
      <c r="H952" s="65">
        <v>8</v>
      </c>
      <c r="I952" s="143">
        <v>62408</v>
      </c>
      <c r="J952" s="67">
        <v>45574</v>
      </c>
      <c r="K952" s="68"/>
      <c r="L952" s="69"/>
      <c r="M952" s="70"/>
      <c r="N952" s="250"/>
      <c r="O952" s="243"/>
      <c r="P952" s="244"/>
    </row>
    <row r="953" spans="1:46" x14ac:dyDescent="0.25">
      <c r="A953" s="60">
        <v>8</v>
      </c>
      <c r="B953" s="62" t="s">
        <v>1866</v>
      </c>
      <c r="C953" s="62" t="s">
        <v>1870</v>
      </c>
      <c r="D953" s="62" t="s">
        <v>144</v>
      </c>
      <c r="E953" s="62" t="s">
        <v>1882</v>
      </c>
      <c r="F953" s="62" t="s">
        <v>1883</v>
      </c>
      <c r="G953" s="64">
        <v>1.42</v>
      </c>
      <c r="H953" s="65">
        <v>9</v>
      </c>
      <c r="I953" s="143">
        <v>24884</v>
      </c>
      <c r="J953" s="67">
        <v>45574</v>
      </c>
      <c r="K953" s="68"/>
      <c r="L953" s="69"/>
      <c r="M953" s="70"/>
      <c r="N953" s="250"/>
      <c r="O953" s="243"/>
      <c r="P953" s="244"/>
    </row>
    <row r="954" spans="1:46" x14ac:dyDescent="0.25">
      <c r="A954" s="60">
        <v>8</v>
      </c>
      <c r="B954" s="62" t="s">
        <v>1866</v>
      </c>
      <c r="C954" s="62" t="s">
        <v>1870</v>
      </c>
      <c r="D954" s="62" t="s">
        <v>144</v>
      </c>
      <c r="E954" s="62" t="s">
        <v>1884</v>
      </c>
      <c r="F954" s="62" t="s">
        <v>1532</v>
      </c>
      <c r="G954" s="64">
        <v>1.99</v>
      </c>
      <c r="H954" s="65">
        <v>8</v>
      </c>
      <c r="I954" s="143">
        <v>93000</v>
      </c>
      <c r="J954" s="67">
        <v>45574</v>
      </c>
      <c r="K954" s="68"/>
      <c r="L954" s="69"/>
      <c r="M954" s="70"/>
      <c r="N954" s="250"/>
      <c r="O954" s="243"/>
      <c r="P954" s="244"/>
    </row>
    <row r="955" spans="1:46" x14ac:dyDescent="0.25">
      <c r="A955" s="60">
        <v>8</v>
      </c>
      <c r="B955" s="62" t="s">
        <v>1866</v>
      </c>
      <c r="C955" s="62" t="s">
        <v>1870</v>
      </c>
      <c r="D955" s="62" t="s">
        <v>144</v>
      </c>
      <c r="E955" s="62" t="s">
        <v>1885</v>
      </c>
      <c r="F955" s="62" t="s">
        <v>1886</v>
      </c>
      <c r="G955" s="64">
        <v>0.13</v>
      </c>
      <c r="H955" s="65">
        <v>9</v>
      </c>
      <c r="I955" s="143">
        <v>6150</v>
      </c>
      <c r="J955" s="67">
        <v>45574</v>
      </c>
      <c r="K955" s="68">
        <f>SUM(I944:I955)</f>
        <v>893815</v>
      </c>
      <c r="L955" s="69"/>
      <c r="M955" s="70"/>
      <c r="N955" s="250">
        <v>1241055</v>
      </c>
      <c r="O955" s="243">
        <v>0</v>
      </c>
      <c r="P955" s="244"/>
    </row>
    <row r="956" spans="1:46" s="127" customFormat="1" ht="18.75" x14ac:dyDescent="0.3">
      <c r="A956" s="146">
        <v>9</v>
      </c>
      <c r="B956" s="147" t="s">
        <v>1887</v>
      </c>
      <c r="C956" s="52"/>
      <c r="D956" s="120"/>
      <c r="E956" s="120"/>
      <c r="F956" s="120"/>
      <c r="G956" s="121"/>
      <c r="H956" s="122"/>
      <c r="I956" s="123"/>
      <c r="J956" s="124"/>
      <c r="K956" s="125"/>
      <c r="L956" s="341"/>
      <c r="M956" s="335">
        <f>SUM(L957:L1079)</f>
        <v>11447959.08</v>
      </c>
      <c r="N956" s="261"/>
      <c r="O956" s="226">
        <v>24884</v>
      </c>
      <c r="P956" s="207"/>
      <c r="Q956" s="126"/>
      <c r="R956" s="126"/>
      <c r="S956" s="126"/>
      <c r="T956" s="126"/>
      <c r="U956" s="126"/>
      <c r="V956" s="126"/>
      <c r="W956" s="126"/>
      <c r="X956" s="126"/>
      <c r="Y956" s="126"/>
      <c r="Z956" s="126"/>
      <c r="AA956" s="126"/>
      <c r="AB956" s="126"/>
      <c r="AC956" s="126"/>
      <c r="AD956" s="126"/>
      <c r="AE956" s="126"/>
      <c r="AF956" s="126"/>
      <c r="AG956" s="126"/>
      <c r="AH956" s="126"/>
      <c r="AI956" s="126"/>
      <c r="AJ956" s="126"/>
      <c r="AK956" s="126"/>
      <c r="AL956" s="126"/>
      <c r="AM956" s="126"/>
      <c r="AN956" s="126"/>
      <c r="AO956" s="126"/>
      <c r="AP956" s="126"/>
      <c r="AQ956" s="126"/>
      <c r="AR956" s="126"/>
      <c r="AS956" s="126"/>
      <c r="AT956" s="126"/>
    </row>
    <row r="957" spans="1:46" x14ac:dyDescent="0.25">
      <c r="A957" s="164">
        <v>9</v>
      </c>
      <c r="B957" s="245" t="s">
        <v>7</v>
      </c>
      <c r="C957" s="52"/>
      <c r="D957" s="245"/>
      <c r="E957" s="245"/>
      <c r="F957" s="245"/>
      <c r="G957" s="246"/>
      <c r="H957" s="211"/>
      <c r="I957" s="247"/>
      <c r="J957" s="248"/>
      <c r="K957" s="57"/>
      <c r="L957" s="329">
        <f>SUM(I958:I984)</f>
        <v>2225036.31</v>
      </c>
      <c r="M957" s="343"/>
      <c r="N957" s="261"/>
      <c r="O957" s="226"/>
      <c r="P957" s="192"/>
    </row>
    <row r="958" spans="1:46" ht="15.95" customHeight="1" x14ac:dyDescent="0.25">
      <c r="A958" s="60">
        <v>9</v>
      </c>
      <c r="B958" s="62" t="s">
        <v>1888</v>
      </c>
      <c r="C958" s="62" t="s">
        <v>1889</v>
      </c>
      <c r="D958" s="62" t="s">
        <v>359</v>
      </c>
      <c r="E958" s="79" t="s">
        <v>1890</v>
      </c>
      <c r="F958" s="79" t="s">
        <v>549</v>
      </c>
      <c r="G958" s="80">
        <v>0.54</v>
      </c>
      <c r="H958" s="65">
        <v>10</v>
      </c>
      <c r="I958" s="107">
        <v>107256.31</v>
      </c>
      <c r="J958" s="67">
        <v>45566</v>
      </c>
      <c r="K958" s="69"/>
      <c r="L958" s="67"/>
      <c r="M958" s="67"/>
      <c r="N958" s="71"/>
      <c r="O958" s="70"/>
      <c r="P958" s="81"/>
    </row>
    <row r="959" spans="1:46" ht="12" customHeight="1" x14ac:dyDescent="0.25">
      <c r="A959" s="60">
        <v>9</v>
      </c>
      <c r="B959" s="62" t="s">
        <v>1891</v>
      </c>
      <c r="C959" s="62" t="s">
        <v>1889</v>
      </c>
      <c r="D959" s="62" t="s">
        <v>359</v>
      </c>
      <c r="E959" s="79" t="s">
        <v>1892</v>
      </c>
      <c r="F959" s="79" t="s">
        <v>1226</v>
      </c>
      <c r="G959" s="80">
        <v>2.93</v>
      </c>
      <c r="H959" s="65">
        <v>9</v>
      </c>
      <c r="I959" s="107">
        <v>243200</v>
      </c>
      <c r="J959" s="67">
        <v>45566</v>
      </c>
      <c r="K959" s="69"/>
      <c r="L959" s="67"/>
      <c r="M959" s="67"/>
      <c r="N959" s="71"/>
      <c r="O959" s="70"/>
      <c r="P959" s="81"/>
    </row>
    <row r="960" spans="1:46" ht="15.95" customHeight="1" x14ac:dyDescent="0.25">
      <c r="A960" s="60">
        <v>9</v>
      </c>
      <c r="B960" s="62" t="s">
        <v>1888</v>
      </c>
      <c r="C960" s="62" t="s">
        <v>1889</v>
      </c>
      <c r="D960" s="62" t="s">
        <v>359</v>
      </c>
      <c r="E960" s="79" t="s">
        <v>1893</v>
      </c>
      <c r="F960" s="79" t="s">
        <v>299</v>
      </c>
      <c r="G960" s="80">
        <v>0.56999999999999995</v>
      </c>
      <c r="H960" s="65">
        <v>9</v>
      </c>
      <c r="I960" s="107">
        <v>31350</v>
      </c>
      <c r="J960" s="67">
        <v>45566</v>
      </c>
      <c r="K960" s="69"/>
      <c r="L960" s="67"/>
      <c r="M960" s="67"/>
      <c r="N960" s="71"/>
      <c r="O960" s="70"/>
      <c r="P960" s="81"/>
    </row>
    <row r="961" spans="1:16" ht="12" customHeight="1" x14ac:dyDescent="0.25">
      <c r="A961" s="60">
        <v>9</v>
      </c>
      <c r="B961" s="62" t="s">
        <v>1891</v>
      </c>
      <c r="C961" s="62" t="s">
        <v>1889</v>
      </c>
      <c r="D961" s="62" t="s">
        <v>359</v>
      </c>
      <c r="E961" s="79" t="s">
        <v>1894</v>
      </c>
      <c r="F961" s="79" t="s">
        <v>1159</v>
      </c>
      <c r="G961" s="80">
        <v>2.35</v>
      </c>
      <c r="H961" s="65">
        <v>10</v>
      </c>
      <c r="I961" s="107">
        <v>173185</v>
      </c>
      <c r="J961" s="67">
        <v>45566</v>
      </c>
      <c r="K961" s="69"/>
      <c r="L961" s="67"/>
      <c r="M961" s="67"/>
      <c r="N961" s="71"/>
      <c r="O961" s="70"/>
      <c r="P961" s="81"/>
    </row>
    <row r="962" spans="1:16" ht="15.95" customHeight="1" x14ac:dyDescent="0.25">
      <c r="A962" s="60">
        <v>9</v>
      </c>
      <c r="B962" s="62" t="s">
        <v>1888</v>
      </c>
      <c r="C962" s="62" t="s">
        <v>1889</v>
      </c>
      <c r="D962" s="62" t="s">
        <v>359</v>
      </c>
      <c r="E962" s="79" t="s">
        <v>1895</v>
      </c>
      <c r="F962" s="79" t="s">
        <v>1896</v>
      </c>
      <c r="G962" s="80">
        <v>0.87</v>
      </c>
      <c r="H962" s="65">
        <v>10</v>
      </c>
      <c r="I962" s="107">
        <v>52350</v>
      </c>
      <c r="J962" s="67">
        <v>45566</v>
      </c>
      <c r="K962" s="69"/>
      <c r="L962" s="67"/>
      <c r="M962" s="67"/>
      <c r="N962" s="71"/>
      <c r="O962" s="70"/>
      <c r="P962" s="81"/>
    </row>
    <row r="963" spans="1:16" ht="12" customHeight="1" x14ac:dyDescent="0.25">
      <c r="A963" s="60">
        <v>9</v>
      </c>
      <c r="B963" s="62" t="s">
        <v>1891</v>
      </c>
      <c r="C963" s="62" t="s">
        <v>1889</v>
      </c>
      <c r="D963" s="62" t="s">
        <v>359</v>
      </c>
      <c r="E963" s="79" t="s">
        <v>1897</v>
      </c>
      <c r="F963" s="79" t="s">
        <v>1896</v>
      </c>
      <c r="G963" s="80">
        <v>0.95</v>
      </c>
      <c r="H963" s="65">
        <v>10</v>
      </c>
      <c r="I963" s="107">
        <v>9975</v>
      </c>
      <c r="J963" s="67">
        <v>45566</v>
      </c>
      <c r="K963" s="69"/>
      <c r="L963" s="67"/>
      <c r="M963" s="67"/>
      <c r="N963" s="71"/>
      <c r="O963" s="70"/>
      <c r="P963" s="81"/>
    </row>
    <row r="964" spans="1:16" ht="15.95" customHeight="1" x14ac:dyDescent="0.25">
      <c r="A964" s="60">
        <v>9</v>
      </c>
      <c r="B964" s="62" t="s">
        <v>1888</v>
      </c>
      <c r="C964" s="62" t="s">
        <v>1889</v>
      </c>
      <c r="D964" s="62" t="s">
        <v>359</v>
      </c>
      <c r="E964" s="79" t="s">
        <v>1898</v>
      </c>
      <c r="F964" s="79" t="s">
        <v>1899</v>
      </c>
      <c r="G964" s="80">
        <v>0.82</v>
      </c>
      <c r="H964" s="65">
        <v>9</v>
      </c>
      <c r="I964" s="107">
        <v>60515</v>
      </c>
      <c r="J964" s="67">
        <v>45566</v>
      </c>
      <c r="K964" s="69"/>
      <c r="L964" s="67"/>
      <c r="M964" s="67"/>
      <c r="N964" s="71"/>
      <c r="O964" s="70"/>
      <c r="P964" s="81"/>
    </row>
    <row r="965" spans="1:16" ht="12" customHeight="1" x14ac:dyDescent="0.25">
      <c r="A965" s="60">
        <v>9</v>
      </c>
      <c r="B965" s="62" t="s">
        <v>1891</v>
      </c>
      <c r="C965" s="62" t="s">
        <v>1889</v>
      </c>
      <c r="D965" s="62" t="s">
        <v>359</v>
      </c>
      <c r="E965" s="79" t="s">
        <v>1900</v>
      </c>
      <c r="F965" s="79" t="s">
        <v>1901</v>
      </c>
      <c r="G965" s="80">
        <v>0.59</v>
      </c>
      <c r="H965" s="65">
        <v>9</v>
      </c>
      <c r="I965" s="107">
        <v>59565</v>
      </c>
      <c r="J965" s="67">
        <v>45566</v>
      </c>
      <c r="K965" s="69"/>
      <c r="L965" s="67"/>
      <c r="M965" s="67"/>
      <c r="N965" s="71"/>
      <c r="O965" s="70"/>
      <c r="P965" s="81"/>
    </row>
    <row r="966" spans="1:16" ht="15.95" customHeight="1" x14ac:dyDescent="0.25">
      <c r="A966" s="60">
        <v>9</v>
      </c>
      <c r="B966" s="62" t="s">
        <v>1888</v>
      </c>
      <c r="C966" s="62" t="s">
        <v>1889</v>
      </c>
      <c r="D966" s="62" t="s">
        <v>359</v>
      </c>
      <c r="E966" s="79" t="s">
        <v>1902</v>
      </c>
      <c r="F966" s="79" t="s">
        <v>958</v>
      </c>
      <c r="G966" s="80">
        <v>0.68</v>
      </c>
      <c r="H966" s="65">
        <v>9</v>
      </c>
      <c r="I966" s="107">
        <v>52915</v>
      </c>
      <c r="J966" s="67">
        <v>45566</v>
      </c>
      <c r="K966" s="69"/>
      <c r="L966" s="67"/>
      <c r="M966" s="67"/>
      <c r="N966" s="71"/>
      <c r="O966" s="70"/>
      <c r="P966" s="81"/>
    </row>
    <row r="967" spans="1:16" ht="12" customHeight="1" x14ac:dyDescent="0.25">
      <c r="A967" s="60">
        <v>9</v>
      </c>
      <c r="B967" s="62" t="s">
        <v>1891</v>
      </c>
      <c r="C967" s="62" t="s">
        <v>1889</v>
      </c>
      <c r="D967" s="62" t="s">
        <v>359</v>
      </c>
      <c r="E967" s="79" t="s">
        <v>1903</v>
      </c>
      <c r="F967" s="79" t="s">
        <v>1687</v>
      </c>
      <c r="G967" s="80">
        <v>1.21</v>
      </c>
      <c r="H967" s="65">
        <v>10</v>
      </c>
      <c r="I967" s="107">
        <v>83600</v>
      </c>
      <c r="J967" s="67">
        <v>45566</v>
      </c>
      <c r="K967" s="69"/>
      <c r="L967" s="67"/>
      <c r="M967" s="67"/>
      <c r="N967" s="71"/>
      <c r="O967" s="70"/>
      <c r="P967" s="81"/>
    </row>
    <row r="968" spans="1:16" ht="15.95" customHeight="1" x14ac:dyDescent="0.25">
      <c r="A968" s="60">
        <v>9</v>
      </c>
      <c r="B968" s="62" t="s">
        <v>1888</v>
      </c>
      <c r="C968" s="62" t="s">
        <v>1889</v>
      </c>
      <c r="D968" s="62" t="s">
        <v>359</v>
      </c>
      <c r="E968" s="79" t="s">
        <v>1904</v>
      </c>
      <c r="F968" s="79" t="s">
        <v>1905</v>
      </c>
      <c r="G968" s="80">
        <v>0.27</v>
      </c>
      <c r="H968" s="65">
        <v>10</v>
      </c>
      <c r="I968" s="107">
        <v>14915</v>
      </c>
      <c r="J968" s="67">
        <v>45566</v>
      </c>
      <c r="K968" s="69"/>
      <c r="L968" s="67"/>
      <c r="M968" s="67"/>
      <c r="N968" s="71"/>
      <c r="O968" s="70"/>
      <c r="P968" s="81"/>
    </row>
    <row r="969" spans="1:16" ht="12" customHeight="1" x14ac:dyDescent="0.25">
      <c r="A969" s="60">
        <v>9</v>
      </c>
      <c r="B969" s="62" t="s">
        <v>1891</v>
      </c>
      <c r="C969" s="62" t="s">
        <v>1889</v>
      </c>
      <c r="D969" s="62" t="s">
        <v>359</v>
      </c>
      <c r="E969" s="79" t="s">
        <v>1906</v>
      </c>
      <c r="F969" s="79" t="s">
        <v>945</v>
      </c>
      <c r="G969" s="80">
        <v>1.78</v>
      </c>
      <c r="H969" s="65">
        <v>10</v>
      </c>
      <c r="I969" s="107">
        <v>130720</v>
      </c>
      <c r="J969" s="67">
        <v>45566</v>
      </c>
      <c r="K969" s="69"/>
      <c r="L969" s="67"/>
      <c r="M969" s="67"/>
      <c r="N969" s="71"/>
      <c r="O969" s="70"/>
      <c r="P969" s="81"/>
    </row>
    <row r="970" spans="1:16" ht="15.95" customHeight="1" x14ac:dyDescent="0.25">
      <c r="A970" s="60">
        <v>9</v>
      </c>
      <c r="B970" s="62" t="s">
        <v>1888</v>
      </c>
      <c r="C970" s="62" t="s">
        <v>1889</v>
      </c>
      <c r="D970" s="62" t="s">
        <v>359</v>
      </c>
      <c r="E970" s="79" t="s">
        <v>1907</v>
      </c>
      <c r="F970" s="79" t="s">
        <v>1908</v>
      </c>
      <c r="G970" s="80">
        <v>2.5499999999999998</v>
      </c>
      <c r="H970" s="65">
        <v>9</v>
      </c>
      <c r="I970" s="107">
        <v>199500</v>
      </c>
      <c r="J970" s="67">
        <v>45566</v>
      </c>
      <c r="K970" s="69"/>
      <c r="L970" s="67"/>
      <c r="M970" s="67"/>
      <c r="N970" s="71"/>
      <c r="O970" s="70"/>
      <c r="P970" s="81"/>
    </row>
    <row r="971" spans="1:16" ht="12" customHeight="1" x14ac:dyDescent="0.25">
      <c r="A971" s="60">
        <v>9</v>
      </c>
      <c r="B971" s="62" t="s">
        <v>1891</v>
      </c>
      <c r="C971" s="62" t="s">
        <v>1889</v>
      </c>
      <c r="D971" s="62" t="s">
        <v>359</v>
      </c>
      <c r="E971" s="79" t="s">
        <v>1909</v>
      </c>
      <c r="F971" s="79" t="s">
        <v>353</v>
      </c>
      <c r="G971" s="80">
        <v>0.05</v>
      </c>
      <c r="H971" s="65">
        <v>9</v>
      </c>
      <c r="I971" s="107">
        <v>4845</v>
      </c>
      <c r="J971" s="67">
        <v>45566</v>
      </c>
      <c r="K971" s="69"/>
      <c r="L971" s="67"/>
      <c r="M971" s="67"/>
      <c r="N971" s="71"/>
      <c r="O971" s="70"/>
      <c r="P971" s="81"/>
    </row>
    <row r="972" spans="1:16" ht="15.95" customHeight="1" x14ac:dyDescent="0.25">
      <c r="A972" s="60">
        <v>9</v>
      </c>
      <c r="B972" s="62" t="s">
        <v>1888</v>
      </c>
      <c r="C972" s="62" t="s">
        <v>1889</v>
      </c>
      <c r="D972" s="62" t="s">
        <v>359</v>
      </c>
      <c r="E972" s="79" t="s">
        <v>1910</v>
      </c>
      <c r="F972" s="79" t="s">
        <v>1297</v>
      </c>
      <c r="G972" s="80">
        <v>1</v>
      </c>
      <c r="H972" s="65">
        <v>10</v>
      </c>
      <c r="I972" s="107">
        <v>64600</v>
      </c>
      <c r="J972" s="67">
        <v>45566</v>
      </c>
      <c r="K972" s="69"/>
      <c r="L972" s="67"/>
      <c r="M972" s="67"/>
      <c r="N972" s="71"/>
      <c r="O972" s="70"/>
      <c r="P972" s="81"/>
    </row>
    <row r="973" spans="1:16" ht="12" customHeight="1" x14ac:dyDescent="0.25">
      <c r="A973" s="60">
        <v>9</v>
      </c>
      <c r="B973" s="62" t="s">
        <v>1891</v>
      </c>
      <c r="C973" s="62" t="s">
        <v>1889</v>
      </c>
      <c r="D973" s="62" t="s">
        <v>359</v>
      </c>
      <c r="E973" s="79" t="s">
        <v>1911</v>
      </c>
      <c r="F973" s="79" t="s">
        <v>1912</v>
      </c>
      <c r="G973" s="80">
        <v>0.79</v>
      </c>
      <c r="H973" s="65">
        <v>10</v>
      </c>
      <c r="I973" s="107">
        <v>50920</v>
      </c>
      <c r="J973" s="67">
        <v>45566</v>
      </c>
      <c r="K973" s="69"/>
      <c r="L973" s="67"/>
      <c r="M973" s="67"/>
      <c r="N973" s="71"/>
      <c r="O973" s="70"/>
      <c r="P973" s="81"/>
    </row>
    <row r="974" spans="1:16" ht="15.95" customHeight="1" x14ac:dyDescent="0.25">
      <c r="A974" s="60">
        <v>9</v>
      </c>
      <c r="B974" s="62" t="s">
        <v>1888</v>
      </c>
      <c r="C974" s="62" t="s">
        <v>1889</v>
      </c>
      <c r="D974" s="62" t="s">
        <v>359</v>
      </c>
      <c r="E974" s="79" t="s">
        <v>1913</v>
      </c>
      <c r="F974" s="79" t="s">
        <v>1489</v>
      </c>
      <c r="G974" s="80">
        <v>1.38</v>
      </c>
      <c r="H974" s="65">
        <v>9</v>
      </c>
      <c r="I974" s="107">
        <v>95000</v>
      </c>
      <c r="J974" s="67">
        <v>45566</v>
      </c>
      <c r="K974" s="69"/>
      <c r="L974" s="67"/>
      <c r="M974" s="67"/>
      <c r="N974" s="71"/>
      <c r="O974" s="70"/>
      <c r="P974" s="81"/>
    </row>
    <row r="975" spans="1:16" ht="12" customHeight="1" x14ac:dyDescent="0.25">
      <c r="A975" s="60">
        <v>9</v>
      </c>
      <c r="B975" s="62" t="s">
        <v>1891</v>
      </c>
      <c r="C975" s="62" t="s">
        <v>1889</v>
      </c>
      <c r="D975" s="62" t="s">
        <v>359</v>
      </c>
      <c r="E975" s="79" t="s">
        <v>1914</v>
      </c>
      <c r="F975" s="79" t="s">
        <v>1915</v>
      </c>
      <c r="G975" s="80">
        <v>0.22</v>
      </c>
      <c r="H975" s="65">
        <v>9</v>
      </c>
      <c r="I975" s="107">
        <v>16340</v>
      </c>
      <c r="J975" s="67">
        <v>45566</v>
      </c>
      <c r="K975" s="69"/>
      <c r="L975" s="67"/>
      <c r="M975" s="67"/>
      <c r="N975" s="71"/>
      <c r="O975" s="70"/>
      <c r="P975" s="81"/>
    </row>
    <row r="976" spans="1:16" ht="12" customHeight="1" x14ac:dyDescent="0.25">
      <c r="A976" s="60">
        <v>9</v>
      </c>
      <c r="B976" s="62" t="s">
        <v>1891</v>
      </c>
      <c r="C976" s="62" t="s">
        <v>1889</v>
      </c>
      <c r="D976" s="62" t="s">
        <v>359</v>
      </c>
      <c r="E976" s="79" t="s">
        <v>1916</v>
      </c>
      <c r="F976" s="79" t="s">
        <v>1232</v>
      </c>
      <c r="G976" s="80">
        <v>2.9</v>
      </c>
      <c r="H976" s="65">
        <v>10</v>
      </c>
      <c r="I976" s="107">
        <v>186580</v>
      </c>
      <c r="J976" s="67">
        <v>45566</v>
      </c>
      <c r="K976" s="69"/>
      <c r="L976" s="67"/>
      <c r="M976" s="67"/>
      <c r="N976" s="71"/>
      <c r="O976" s="70"/>
      <c r="P976" s="81"/>
    </row>
    <row r="977" spans="1:46" ht="15.95" customHeight="1" x14ac:dyDescent="0.25">
      <c r="A977" s="60">
        <v>9</v>
      </c>
      <c r="B977" s="62" t="s">
        <v>1888</v>
      </c>
      <c r="C977" s="62" t="s">
        <v>1889</v>
      </c>
      <c r="D977" s="62" t="s">
        <v>359</v>
      </c>
      <c r="E977" s="79" t="s">
        <v>1917</v>
      </c>
      <c r="F977" s="79" t="s">
        <v>1376</v>
      </c>
      <c r="G977" s="80">
        <v>1.44</v>
      </c>
      <c r="H977" s="65">
        <v>9</v>
      </c>
      <c r="I977" s="107">
        <v>105925</v>
      </c>
      <c r="J977" s="67">
        <v>45566</v>
      </c>
      <c r="K977" s="69"/>
      <c r="L977" s="67"/>
      <c r="M977" s="67"/>
      <c r="N977" s="71"/>
      <c r="O977" s="70"/>
      <c r="P977" s="81"/>
    </row>
    <row r="978" spans="1:46" ht="12" customHeight="1" x14ac:dyDescent="0.25">
      <c r="A978" s="60">
        <v>9</v>
      </c>
      <c r="B978" s="62" t="s">
        <v>1891</v>
      </c>
      <c r="C978" s="62" t="s">
        <v>1889</v>
      </c>
      <c r="D978" s="62" t="s">
        <v>359</v>
      </c>
      <c r="E978" s="79" t="s">
        <v>1918</v>
      </c>
      <c r="F978" s="79" t="s">
        <v>1919</v>
      </c>
      <c r="G978" s="80">
        <v>0.97</v>
      </c>
      <c r="H978" s="65">
        <v>10</v>
      </c>
      <c r="I978" s="107">
        <v>53295</v>
      </c>
      <c r="J978" s="67">
        <v>45566</v>
      </c>
      <c r="K978" s="69"/>
      <c r="L978" s="67"/>
      <c r="M978" s="67"/>
      <c r="N978" s="71"/>
      <c r="O978" s="70"/>
      <c r="P978" s="81"/>
    </row>
    <row r="979" spans="1:46" ht="15.95" customHeight="1" x14ac:dyDescent="0.25">
      <c r="A979" s="60">
        <v>9</v>
      </c>
      <c r="B979" s="62" t="s">
        <v>1888</v>
      </c>
      <c r="C979" s="62" t="s">
        <v>1889</v>
      </c>
      <c r="D979" s="62" t="s">
        <v>359</v>
      </c>
      <c r="E979" s="79" t="s">
        <v>1920</v>
      </c>
      <c r="F979" s="79" t="s">
        <v>1378</v>
      </c>
      <c r="G979" s="80">
        <v>0.37</v>
      </c>
      <c r="H979" s="65">
        <v>10</v>
      </c>
      <c r="I979" s="107">
        <v>17005</v>
      </c>
      <c r="J979" s="67">
        <v>45566</v>
      </c>
      <c r="K979" s="69"/>
      <c r="L979" s="67"/>
      <c r="M979" s="67"/>
      <c r="N979" s="71"/>
      <c r="O979" s="70"/>
      <c r="P979" s="81"/>
    </row>
    <row r="980" spans="1:46" ht="12" customHeight="1" x14ac:dyDescent="0.25">
      <c r="A980" s="60">
        <v>9</v>
      </c>
      <c r="B980" s="62" t="s">
        <v>1891</v>
      </c>
      <c r="C980" s="62" t="s">
        <v>1889</v>
      </c>
      <c r="D980" s="62" t="s">
        <v>359</v>
      </c>
      <c r="E980" s="79" t="s">
        <v>1921</v>
      </c>
      <c r="F980" s="79" t="s">
        <v>1661</v>
      </c>
      <c r="G980" s="80">
        <v>0.23</v>
      </c>
      <c r="H980" s="65">
        <v>9</v>
      </c>
      <c r="I980" s="107">
        <v>11685</v>
      </c>
      <c r="J980" s="67">
        <v>45566</v>
      </c>
      <c r="K980" s="69"/>
      <c r="L980" s="67"/>
      <c r="M980" s="67"/>
      <c r="N980" s="71"/>
      <c r="O980" s="70"/>
      <c r="P980" s="81"/>
    </row>
    <row r="981" spans="1:46" ht="15.95" customHeight="1" x14ac:dyDescent="0.25">
      <c r="A981" s="60">
        <v>9</v>
      </c>
      <c r="B981" s="62" t="s">
        <v>1888</v>
      </c>
      <c r="C981" s="62" t="s">
        <v>1889</v>
      </c>
      <c r="D981" s="62" t="s">
        <v>359</v>
      </c>
      <c r="E981" s="79" t="s">
        <v>1922</v>
      </c>
      <c r="F981" s="79" t="s">
        <v>1923</v>
      </c>
      <c r="G981" s="80">
        <v>1.83</v>
      </c>
      <c r="H981" s="65">
        <v>9</v>
      </c>
      <c r="I981" s="107">
        <v>134995</v>
      </c>
      <c r="J981" s="67">
        <v>45566</v>
      </c>
      <c r="K981" s="69"/>
      <c r="L981" s="67"/>
      <c r="M981" s="67"/>
      <c r="N981" s="71"/>
      <c r="O981" s="70"/>
      <c r="P981" s="81"/>
    </row>
    <row r="982" spans="1:46" ht="12" customHeight="1" x14ac:dyDescent="0.25">
      <c r="A982" s="60">
        <v>9</v>
      </c>
      <c r="B982" s="62" t="s">
        <v>1891</v>
      </c>
      <c r="C982" s="62" t="s">
        <v>1889</v>
      </c>
      <c r="D982" s="62" t="s">
        <v>359</v>
      </c>
      <c r="E982" s="79" t="s">
        <v>1924</v>
      </c>
      <c r="F982" s="79" t="s">
        <v>1282</v>
      </c>
      <c r="G982" s="80">
        <v>2.84</v>
      </c>
      <c r="H982" s="65">
        <v>10</v>
      </c>
      <c r="I982" s="107">
        <v>195510</v>
      </c>
      <c r="J982" s="67">
        <v>45566</v>
      </c>
      <c r="K982" s="69">
        <f>SUM(I958:I982)</f>
        <v>2155746.31</v>
      </c>
      <c r="L982" s="67"/>
      <c r="M982" s="67"/>
      <c r="N982" s="71">
        <v>2155746.31</v>
      </c>
      <c r="O982" s="70">
        <v>0</v>
      </c>
      <c r="P982" s="81"/>
    </row>
    <row r="983" spans="1:46" x14ac:dyDescent="0.25">
      <c r="A983" s="60">
        <v>9</v>
      </c>
      <c r="B983" s="62" t="s">
        <v>1888</v>
      </c>
      <c r="C983" s="62" t="s">
        <v>1925</v>
      </c>
      <c r="D983" s="62" t="s">
        <v>359</v>
      </c>
      <c r="E983" s="62" t="s">
        <v>1926</v>
      </c>
      <c r="F983" s="62" t="s">
        <v>890</v>
      </c>
      <c r="G983" s="64">
        <v>0.24199999999999999</v>
      </c>
      <c r="H983" s="65">
        <v>10</v>
      </c>
      <c r="I983" s="143">
        <v>39835</v>
      </c>
      <c r="J983" s="67">
        <v>45541</v>
      </c>
      <c r="K983" s="68"/>
      <c r="L983" s="69"/>
      <c r="M983" s="70"/>
      <c r="N983" s="250"/>
      <c r="O983" s="243"/>
      <c r="P983" s="244"/>
    </row>
    <row r="984" spans="1:46" x14ac:dyDescent="0.25">
      <c r="A984" s="60">
        <v>9</v>
      </c>
      <c r="B984" s="62" t="s">
        <v>1888</v>
      </c>
      <c r="C984" s="62" t="s">
        <v>1925</v>
      </c>
      <c r="D984" s="62" t="s">
        <v>359</v>
      </c>
      <c r="E984" s="62" t="s">
        <v>1927</v>
      </c>
      <c r="F984" s="62" t="s">
        <v>1928</v>
      </c>
      <c r="G984" s="64">
        <v>0.13600000000000001</v>
      </c>
      <c r="H984" s="65">
        <v>10</v>
      </c>
      <c r="I984" s="143">
        <v>29455</v>
      </c>
      <c r="J984" s="67">
        <v>45541</v>
      </c>
      <c r="K984" s="68">
        <f>SUM(I983:I984)</f>
        <v>69290</v>
      </c>
      <c r="L984" s="69"/>
      <c r="M984" s="70"/>
      <c r="N984" s="250">
        <v>69290</v>
      </c>
      <c r="O984" s="243">
        <v>0</v>
      </c>
      <c r="P984" s="244"/>
    </row>
    <row r="985" spans="1:46" x14ac:dyDescent="0.25">
      <c r="A985" s="164">
        <v>9</v>
      </c>
      <c r="B985" s="245" t="s">
        <v>11</v>
      </c>
      <c r="C985" s="52"/>
      <c r="D985" s="245"/>
      <c r="E985" s="245"/>
      <c r="F985" s="245"/>
      <c r="G985" s="246"/>
      <c r="H985" s="211"/>
      <c r="I985" s="247"/>
      <c r="J985" s="248"/>
      <c r="K985" s="57"/>
      <c r="L985" s="329">
        <f>SUM(K986:K989)</f>
        <v>227800</v>
      </c>
      <c r="M985" s="49"/>
      <c r="N985" s="261"/>
      <c r="O985" s="226"/>
      <c r="P985" s="192"/>
    </row>
    <row r="986" spans="1:46" x14ac:dyDescent="0.25">
      <c r="A986" s="60">
        <v>9</v>
      </c>
      <c r="B986" s="62" t="s">
        <v>1929</v>
      </c>
      <c r="C986" s="62" t="s">
        <v>1930</v>
      </c>
      <c r="D986" s="62" t="s">
        <v>144</v>
      </c>
      <c r="E986" s="62" t="s">
        <v>1931</v>
      </c>
      <c r="F986" s="62" t="s">
        <v>1932</v>
      </c>
      <c r="G986" s="80">
        <v>0.87</v>
      </c>
      <c r="H986" s="65">
        <v>10</v>
      </c>
      <c r="I986" s="70">
        <v>78400</v>
      </c>
      <c r="J986" s="158">
        <v>45518</v>
      </c>
      <c r="K986" s="242"/>
      <c r="L986" s="350"/>
      <c r="M986" s="243"/>
      <c r="N986" s="250"/>
      <c r="O986" s="243"/>
      <c r="P986" s="244"/>
    </row>
    <row r="987" spans="1:46" x14ac:dyDescent="0.25">
      <c r="A987" s="60">
        <v>9</v>
      </c>
      <c r="B987" s="62" t="s">
        <v>1929</v>
      </c>
      <c r="C987" s="62" t="s">
        <v>1930</v>
      </c>
      <c r="D987" s="62" t="s">
        <v>144</v>
      </c>
      <c r="E987" s="62" t="s">
        <v>1933</v>
      </c>
      <c r="F987" s="62" t="s">
        <v>1934</v>
      </c>
      <c r="G987" s="80">
        <v>0.66</v>
      </c>
      <c r="H987" s="65">
        <v>9</v>
      </c>
      <c r="I987" s="70">
        <v>64400</v>
      </c>
      <c r="J987" s="158">
        <v>45518</v>
      </c>
      <c r="K987" s="262"/>
      <c r="L987" s="351"/>
      <c r="M987" s="263"/>
      <c r="N987" s="250"/>
      <c r="O987" s="243"/>
      <c r="P987" s="244"/>
    </row>
    <row r="988" spans="1:46" x14ac:dyDescent="0.25">
      <c r="A988" s="60">
        <v>9</v>
      </c>
      <c r="B988" s="62" t="s">
        <v>1929</v>
      </c>
      <c r="C988" s="62" t="s">
        <v>1930</v>
      </c>
      <c r="D988" s="62" t="s">
        <v>144</v>
      </c>
      <c r="E988" s="62" t="s">
        <v>1935</v>
      </c>
      <c r="F988" s="62" t="s">
        <v>1936</v>
      </c>
      <c r="G988" s="80">
        <v>0.47399999999999998</v>
      </c>
      <c r="H988" s="65">
        <v>10</v>
      </c>
      <c r="I988" s="70">
        <v>50000</v>
      </c>
      <c r="J988" s="158">
        <v>45518</v>
      </c>
      <c r="K988" s="242"/>
      <c r="L988" s="350"/>
      <c r="M988" s="243"/>
      <c r="N988" s="250"/>
      <c r="O988" s="243"/>
      <c r="P988" s="244"/>
    </row>
    <row r="989" spans="1:46" x14ac:dyDescent="0.25">
      <c r="A989" s="60">
        <v>9</v>
      </c>
      <c r="B989" s="62" t="s">
        <v>1929</v>
      </c>
      <c r="C989" s="62" t="s">
        <v>1930</v>
      </c>
      <c r="D989" s="62" t="s">
        <v>144</v>
      </c>
      <c r="E989" s="62" t="s">
        <v>1937</v>
      </c>
      <c r="F989" s="62" t="s">
        <v>1938</v>
      </c>
      <c r="G989" s="80">
        <v>0.371</v>
      </c>
      <c r="H989" s="65">
        <v>9</v>
      </c>
      <c r="I989" s="70">
        <v>35000</v>
      </c>
      <c r="J989" s="158">
        <v>45518</v>
      </c>
      <c r="K989" s="242">
        <f>SUM(I986:I989)</f>
        <v>227800</v>
      </c>
      <c r="L989" s="350"/>
      <c r="M989" s="243"/>
      <c r="N989" s="264">
        <v>227800</v>
      </c>
      <c r="O989" s="265">
        <v>0</v>
      </c>
      <c r="P989" s="266"/>
    </row>
    <row r="990" spans="1:46" s="178" customFormat="1" x14ac:dyDescent="0.25">
      <c r="A990" s="51">
        <v>9</v>
      </c>
      <c r="B990" s="52" t="s">
        <v>29</v>
      </c>
      <c r="C990" s="52"/>
      <c r="D990" s="52"/>
      <c r="E990" s="52"/>
      <c r="F990" s="52"/>
      <c r="G990" s="53"/>
      <c r="H990" s="54"/>
      <c r="I990" s="267"/>
      <c r="J990" s="267"/>
      <c r="K990" s="185"/>
      <c r="L990" s="185">
        <f>SUM(K991:K996)</f>
        <v>951701.12</v>
      </c>
      <c r="M990" s="185"/>
      <c r="N990" s="261"/>
      <c r="O990" s="226"/>
      <c r="P990" s="207"/>
      <c r="Q990" s="114"/>
      <c r="R990" s="114"/>
      <c r="S990" s="114"/>
      <c r="T990" s="114"/>
      <c r="U990" s="114"/>
      <c r="V990" s="114"/>
      <c r="W990" s="114"/>
      <c r="X990" s="114"/>
      <c r="Y990" s="114"/>
      <c r="Z990" s="114"/>
      <c r="AA990" s="114"/>
      <c r="AB990" s="114"/>
      <c r="AC990" s="114"/>
      <c r="AD990" s="114"/>
      <c r="AE990" s="114"/>
      <c r="AF990" s="114"/>
      <c r="AG990" s="114"/>
      <c r="AH990" s="114"/>
      <c r="AI990" s="114"/>
      <c r="AJ990" s="114"/>
      <c r="AK990" s="114"/>
      <c r="AL990" s="114"/>
      <c r="AM990" s="114"/>
      <c r="AN990" s="114"/>
      <c r="AO990" s="114"/>
      <c r="AP990" s="114"/>
      <c r="AQ990" s="114"/>
      <c r="AR990" s="114"/>
      <c r="AS990" s="114"/>
      <c r="AT990" s="114"/>
    </row>
    <row r="991" spans="1:46" s="178" customFormat="1" x14ac:dyDescent="0.25">
      <c r="A991" s="92">
        <v>9</v>
      </c>
      <c r="B991" s="86" t="s">
        <v>1939</v>
      </c>
      <c r="C991" s="86" t="s">
        <v>1940</v>
      </c>
      <c r="D991" s="86" t="s">
        <v>144</v>
      </c>
      <c r="E991" s="86" t="s">
        <v>1941</v>
      </c>
      <c r="F991" s="86" t="s">
        <v>1942</v>
      </c>
      <c r="G991" s="94">
        <v>0.86199999999999999</v>
      </c>
      <c r="H991" s="95">
        <v>10</v>
      </c>
      <c r="I991" s="96">
        <v>79890.509999999995</v>
      </c>
      <c r="J991" s="98">
        <v>45547</v>
      </c>
      <c r="K991" s="101"/>
      <c r="L991" s="101"/>
      <c r="M991" s="101"/>
      <c r="N991" s="268"/>
      <c r="O991" s="269"/>
      <c r="P991" s="270"/>
      <c r="Q991" s="114"/>
      <c r="R991" s="114"/>
      <c r="S991" s="114"/>
      <c r="T991" s="114"/>
      <c r="U991" s="114"/>
      <c r="V991" s="114"/>
      <c r="W991" s="114"/>
      <c r="X991" s="114"/>
      <c r="Y991" s="114"/>
      <c r="Z991" s="114"/>
      <c r="AA991" s="114"/>
      <c r="AB991" s="114"/>
      <c r="AC991" s="114"/>
      <c r="AD991" s="114"/>
      <c r="AE991" s="114"/>
      <c r="AF991" s="114"/>
      <c r="AG991" s="114"/>
      <c r="AH991" s="114"/>
      <c r="AI991" s="114"/>
      <c r="AJ991" s="114"/>
      <c r="AK991" s="114"/>
      <c r="AL991" s="114"/>
      <c r="AM991" s="114"/>
      <c r="AN991" s="114"/>
      <c r="AO991" s="114"/>
      <c r="AP991" s="114"/>
      <c r="AQ991" s="114"/>
      <c r="AR991" s="114"/>
      <c r="AS991" s="114"/>
      <c r="AT991" s="114"/>
    </row>
    <row r="992" spans="1:46" s="178" customFormat="1" x14ac:dyDescent="0.25">
      <c r="A992" s="92">
        <v>9</v>
      </c>
      <c r="B992" s="86" t="s">
        <v>1939</v>
      </c>
      <c r="C992" s="86" t="s">
        <v>1940</v>
      </c>
      <c r="D992" s="86" t="s">
        <v>144</v>
      </c>
      <c r="E992" s="86" t="s">
        <v>1943</v>
      </c>
      <c r="F992" s="86" t="s">
        <v>1944</v>
      </c>
      <c r="G992" s="94">
        <v>0.89400000000000002</v>
      </c>
      <c r="H992" s="95">
        <v>10</v>
      </c>
      <c r="I992" s="96">
        <v>82814.759999999995</v>
      </c>
      <c r="J992" s="98">
        <v>45547</v>
      </c>
      <c r="K992" s="101"/>
      <c r="L992" s="101"/>
      <c r="M992" s="101"/>
      <c r="N992" s="250"/>
      <c r="O992" s="243"/>
      <c r="P992" s="244"/>
      <c r="Q992" s="114"/>
      <c r="R992" s="114"/>
      <c r="S992" s="114"/>
      <c r="T992" s="114"/>
      <c r="U992" s="114"/>
      <c r="V992" s="114"/>
      <c r="W992" s="114"/>
      <c r="X992" s="114"/>
      <c r="Y992" s="114"/>
      <c r="Z992" s="114"/>
      <c r="AA992" s="114"/>
      <c r="AB992" s="114"/>
      <c r="AC992" s="114"/>
      <c r="AD992" s="114"/>
      <c r="AE992" s="114"/>
      <c r="AF992" s="114"/>
      <c r="AG992" s="114"/>
      <c r="AH992" s="114"/>
      <c r="AI992" s="114"/>
      <c r="AJ992" s="114"/>
      <c r="AK992" s="114"/>
      <c r="AL992" s="114"/>
      <c r="AM992" s="114"/>
      <c r="AN992" s="114"/>
      <c r="AO992" s="114"/>
      <c r="AP992" s="114"/>
      <c r="AQ992" s="114"/>
      <c r="AR992" s="114"/>
      <c r="AS992" s="114"/>
      <c r="AT992" s="114"/>
    </row>
    <row r="993" spans="1:46" s="178" customFormat="1" x14ac:dyDescent="0.25">
      <c r="A993" s="92">
        <v>9</v>
      </c>
      <c r="B993" s="86" t="s">
        <v>1939</v>
      </c>
      <c r="C993" s="86" t="s">
        <v>1940</v>
      </c>
      <c r="D993" s="86" t="s">
        <v>144</v>
      </c>
      <c r="E993" s="86" t="s">
        <v>1945</v>
      </c>
      <c r="F993" s="86" t="s">
        <v>1854</v>
      </c>
      <c r="G993" s="94">
        <v>1.502</v>
      </c>
      <c r="H993" s="95">
        <v>10</v>
      </c>
      <c r="I993" s="96">
        <v>162354.35999999999</v>
      </c>
      <c r="J993" s="98">
        <v>45560</v>
      </c>
      <c r="K993" s="101"/>
      <c r="L993" s="101"/>
      <c r="M993" s="101"/>
      <c r="N993" s="250"/>
      <c r="O993" s="243"/>
      <c r="P993" s="244"/>
      <c r="Q993" s="114"/>
      <c r="R993" s="114"/>
      <c r="S993" s="114"/>
      <c r="T993" s="114"/>
      <c r="U993" s="114"/>
      <c r="V993" s="114"/>
      <c r="W993" s="114"/>
      <c r="X993" s="114"/>
      <c r="Y993" s="114"/>
      <c r="Z993" s="114"/>
      <c r="AA993" s="114"/>
      <c r="AB993" s="114"/>
      <c r="AC993" s="114"/>
      <c r="AD993" s="114"/>
      <c r="AE993" s="114"/>
      <c r="AF993" s="114"/>
      <c r="AG993" s="114"/>
      <c r="AH993" s="114"/>
      <c r="AI993" s="114"/>
      <c r="AJ993" s="114"/>
      <c r="AK993" s="114"/>
      <c r="AL993" s="114"/>
      <c r="AM993" s="114"/>
      <c r="AN993" s="114"/>
      <c r="AO993" s="114"/>
      <c r="AP993" s="114"/>
      <c r="AQ993" s="114"/>
      <c r="AR993" s="114"/>
      <c r="AS993" s="114"/>
      <c r="AT993" s="114"/>
    </row>
    <row r="994" spans="1:46" s="178" customFormat="1" x14ac:dyDescent="0.25">
      <c r="A994" s="92">
        <v>9</v>
      </c>
      <c r="B994" s="86" t="s">
        <v>1939</v>
      </c>
      <c r="C994" s="86" t="s">
        <v>1940</v>
      </c>
      <c r="D994" s="86" t="s">
        <v>144</v>
      </c>
      <c r="E994" s="86" t="s">
        <v>1946</v>
      </c>
      <c r="F994" s="86" t="s">
        <v>1947</v>
      </c>
      <c r="G994" s="94">
        <v>1.085</v>
      </c>
      <c r="H994" s="95">
        <v>10</v>
      </c>
      <c r="I994" s="96">
        <v>87961.44</v>
      </c>
      <c r="J994" s="98">
        <v>45560</v>
      </c>
      <c r="K994" s="101"/>
      <c r="L994" s="101"/>
      <c r="M994" s="101"/>
      <c r="N994" s="250"/>
      <c r="O994" s="243"/>
      <c r="P994" s="244"/>
      <c r="Q994" s="114"/>
      <c r="R994" s="114"/>
      <c r="S994" s="114"/>
      <c r="T994" s="114"/>
      <c r="U994" s="114"/>
      <c r="V994" s="114"/>
      <c r="W994" s="114"/>
      <c r="X994" s="114"/>
      <c r="Y994" s="114"/>
      <c r="Z994" s="114"/>
      <c r="AA994" s="114"/>
      <c r="AB994" s="114"/>
      <c r="AC994" s="114"/>
      <c r="AD994" s="114"/>
      <c r="AE994" s="114"/>
      <c r="AF994" s="114"/>
      <c r="AG994" s="114"/>
      <c r="AH994" s="114"/>
      <c r="AI994" s="114"/>
      <c r="AJ994" s="114"/>
      <c r="AK994" s="114"/>
      <c r="AL994" s="114"/>
      <c r="AM994" s="114"/>
      <c r="AN994" s="114"/>
      <c r="AO994" s="114"/>
      <c r="AP994" s="114"/>
      <c r="AQ994" s="114"/>
      <c r="AR994" s="114"/>
      <c r="AS994" s="114"/>
      <c r="AT994" s="114"/>
    </row>
    <row r="995" spans="1:46" s="178" customFormat="1" x14ac:dyDescent="0.25">
      <c r="A995" s="92">
        <v>9</v>
      </c>
      <c r="B995" s="86" t="s">
        <v>1939</v>
      </c>
      <c r="C995" s="86" t="s">
        <v>1940</v>
      </c>
      <c r="D995" s="86" t="s">
        <v>144</v>
      </c>
      <c r="E995" s="86" t="s">
        <v>1948</v>
      </c>
      <c r="F995" s="86" t="s">
        <v>1567</v>
      </c>
      <c r="G995" s="94">
        <v>1.7809999999999999</v>
      </c>
      <c r="H995" s="95">
        <v>10</v>
      </c>
      <c r="I995" s="96">
        <v>192415.65</v>
      </c>
      <c r="J995" s="98">
        <v>45560</v>
      </c>
      <c r="K995" s="101"/>
      <c r="L995" s="101"/>
      <c r="M995" s="101"/>
      <c r="N995" s="250"/>
      <c r="O995" s="243"/>
      <c r="P995" s="244"/>
      <c r="Q995" s="114"/>
      <c r="R995" s="114"/>
      <c r="S995" s="114"/>
      <c r="T995" s="114"/>
      <c r="U995" s="114"/>
      <c r="V995" s="114"/>
      <c r="W995" s="114"/>
      <c r="X995" s="114"/>
      <c r="Y995" s="114"/>
      <c r="Z995" s="114"/>
      <c r="AA995" s="114"/>
      <c r="AB995" s="114"/>
      <c r="AC995" s="114"/>
      <c r="AD995" s="114"/>
      <c r="AE995" s="114"/>
      <c r="AF995" s="114"/>
      <c r="AG995" s="114"/>
      <c r="AH995" s="114"/>
      <c r="AI995" s="114"/>
      <c r="AJ995" s="114"/>
      <c r="AK995" s="114"/>
      <c r="AL995" s="114"/>
      <c r="AM995" s="114"/>
      <c r="AN995" s="114"/>
      <c r="AO995" s="114"/>
      <c r="AP995" s="114"/>
      <c r="AQ995" s="114"/>
      <c r="AR995" s="114"/>
      <c r="AS995" s="114"/>
      <c r="AT995" s="114"/>
    </row>
    <row r="996" spans="1:46" s="178" customFormat="1" x14ac:dyDescent="0.25">
      <c r="A996" s="92">
        <v>9</v>
      </c>
      <c r="B996" s="86" t="s">
        <v>1939</v>
      </c>
      <c r="C996" s="86" t="s">
        <v>1940</v>
      </c>
      <c r="D996" s="86" t="s">
        <v>144</v>
      </c>
      <c r="E996" s="86" t="s">
        <v>1949</v>
      </c>
      <c r="F996" s="86" t="s">
        <v>1950</v>
      </c>
      <c r="G996" s="94">
        <v>2.9870000000000001</v>
      </c>
      <c r="H996" s="95">
        <v>10</v>
      </c>
      <c r="I996" s="96">
        <v>346264.4</v>
      </c>
      <c r="J996" s="98">
        <v>45560</v>
      </c>
      <c r="K996" s="101">
        <f>SUM(I991:I996)</f>
        <v>951701.12</v>
      </c>
      <c r="L996" s="101"/>
      <c r="M996" s="101"/>
      <c r="N996" s="250">
        <v>951701.12</v>
      </c>
      <c r="O996" s="243">
        <v>0</v>
      </c>
      <c r="P996" s="244"/>
      <c r="Q996" s="114"/>
      <c r="R996" s="114"/>
      <c r="S996" s="114"/>
      <c r="T996" s="114"/>
      <c r="U996" s="114"/>
      <c r="V996" s="114"/>
      <c r="W996" s="114"/>
      <c r="X996" s="114"/>
      <c r="Y996" s="114"/>
      <c r="Z996" s="114"/>
      <c r="AA996" s="114"/>
      <c r="AB996" s="114"/>
      <c r="AC996" s="114"/>
      <c r="AD996" s="114"/>
      <c r="AE996" s="114"/>
      <c r="AF996" s="114"/>
      <c r="AG996" s="114"/>
      <c r="AH996" s="114"/>
      <c r="AI996" s="114"/>
      <c r="AJ996" s="114"/>
      <c r="AK996" s="114"/>
      <c r="AL996" s="114"/>
      <c r="AM996" s="114"/>
      <c r="AN996" s="114"/>
      <c r="AO996" s="114"/>
      <c r="AP996" s="114"/>
      <c r="AQ996" s="114"/>
      <c r="AR996" s="114"/>
      <c r="AS996" s="114"/>
      <c r="AT996" s="114"/>
    </row>
    <row r="997" spans="1:46" s="228" customFormat="1" x14ac:dyDescent="0.25">
      <c r="A997" s="51">
        <v>9</v>
      </c>
      <c r="B997" s="52" t="s">
        <v>41</v>
      </c>
      <c r="C997" s="52"/>
      <c r="D997" s="208"/>
      <c r="E997" s="208"/>
      <c r="F997" s="208"/>
      <c r="G997" s="222"/>
      <c r="H997" s="223"/>
      <c r="I997" s="224"/>
      <c r="J997" s="225"/>
      <c r="K997" s="57"/>
      <c r="L997" s="329">
        <f>SUM(K998:K1006)</f>
        <v>1337150</v>
      </c>
      <c r="M997" s="49"/>
      <c r="N997" s="271"/>
      <c r="O997" s="272"/>
      <c r="P997" s="273"/>
      <c r="Q997" s="227"/>
      <c r="R997" s="227"/>
      <c r="S997" s="227"/>
      <c r="T997" s="227"/>
      <c r="U997" s="227"/>
      <c r="V997" s="227"/>
      <c r="W997" s="227"/>
      <c r="X997" s="227"/>
      <c r="Y997" s="227"/>
      <c r="Z997" s="227"/>
      <c r="AA997" s="227"/>
      <c r="AB997" s="227"/>
      <c r="AC997" s="227"/>
      <c r="AD997" s="227"/>
      <c r="AE997" s="227"/>
      <c r="AF997" s="227"/>
      <c r="AG997" s="227"/>
      <c r="AH997" s="227"/>
      <c r="AI997" s="227"/>
      <c r="AJ997" s="227"/>
      <c r="AK997" s="227"/>
      <c r="AL997" s="227"/>
      <c r="AM997" s="227"/>
      <c r="AN997" s="227"/>
      <c r="AO997" s="227"/>
      <c r="AP997" s="227"/>
      <c r="AQ997" s="227"/>
      <c r="AR997" s="227"/>
      <c r="AS997" s="227"/>
      <c r="AT997" s="227"/>
    </row>
    <row r="998" spans="1:46" s="178" customFormat="1" x14ac:dyDescent="0.25">
      <c r="A998" s="92">
        <v>9</v>
      </c>
      <c r="B998" s="86" t="s">
        <v>1951</v>
      </c>
      <c r="C998" s="145" t="s">
        <v>1952</v>
      </c>
      <c r="D998" s="86" t="s">
        <v>359</v>
      </c>
      <c r="E998" s="86" t="s">
        <v>1953</v>
      </c>
      <c r="F998" s="86" t="s">
        <v>247</v>
      </c>
      <c r="G998" s="94">
        <v>0.24</v>
      </c>
      <c r="H998" s="95">
        <v>10</v>
      </c>
      <c r="I998" s="177">
        <v>35000</v>
      </c>
      <c r="J998" s="98">
        <v>45576</v>
      </c>
      <c r="K998" s="68"/>
      <c r="L998" s="69"/>
      <c r="M998" s="70"/>
      <c r="N998" s="250"/>
      <c r="O998" s="243"/>
      <c r="P998" s="244"/>
      <c r="Q998" s="114"/>
      <c r="R998" s="114"/>
      <c r="S998" s="114"/>
      <c r="T998" s="114"/>
      <c r="U998" s="114"/>
      <c r="V998" s="114"/>
      <c r="W998" s="114"/>
      <c r="X998" s="114"/>
      <c r="Y998" s="114"/>
      <c r="Z998" s="114"/>
      <c r="AA998" s="114"/>
      <c r="AB998" s="114"/>
      <c r="AC998" s="114"/>
      <c r="AD998" s="114"/>
      <c r="AE998" s="114"/>
      <c r="AF998" s="114"/>
      <c r="AG998" s="114"/>
      <c r="AH998" s="114"/>
      <c r="AI998" s="114"/>
      <c r="AJ998" s="114"/>
      <c r="AK998" s="114"/>
      <c r="AL998" s="114"/>
      <c r="AM998" s="114"/>
      <c r="AN998" s="114"/>
      <c r="AO998" s="114"/>
      <c r="AP998" s="114"/>
      <c r="AQ998" s="114"/>
      <c r="AR998" s="114"/>
      <c r="AS998" s="114"/>
      <c r="AT998" s="114"/>
    </row>
    <row r="999" spans="1:46" s="178" customFormat="1" x14ac:dyDescent="0.25">
      <c r="A999" s="92">
        <v>9</v>
      </c>
      <c r="B999" s="86" t="s">
        <v>1951</v>
      </c>
      <c r="C999" s="145" t="s">
        <v>1952</v>
      </c>
      <c r="D999" s="86" t="s">
        <v>359</v>
      </c>
      <c r="E999" s="86" t="s">
        <v>1954</v>
      </c>
      <c r="F999" s="86" t="s">
        <v>259</v>
      </c>
      <c r="G999" s="94">
        <v>0.19</v>
      </c>
      <c r="H999" s="95">
        <v>10</v>
      </c>
      <c r="I999" s="177">
        <v>29000</v>
      </c>
      <c r="J999" s="98">
        <v>45576</v>
      </c>
      <c r="K999" s="68">
        <f>SUM(I998:I999)</f>
        <v>64000</v>
      </c>
      <c r="L999" s="69"/>
      <c r="M999" s="70"/>
      <c r="N999" s="250">
        <v>64000</v>
      </c>
      <c r="O999" s="243">
        <v>0</v>
      </c>
      <c r="P999" s="244"/>
      <c r="Q999" s="114"/>
      <c r="R999" s="114"/>
      <c r="S999" s="114"/>
      <c r="T999" s="114"/>
      <c r="U999" s="114"/>
      <c r="V999" s="114"/>
      <c r="W999" s="114"/>
      <c r="X999" s="114"/>
      <c r="Y999" s="114"/>
      <c r="Z999" s="114"/>
      <c r="AA999" s="114"/>
      <c r="AB999" s="114"/>
      <c r="AC999" s="114"/>
      <c r="AD999" s="114"/>
      <c r="AE999" s="114"/>
      <c r="AF999" s="114"/>
      <c r="AG999" s="114"/>
      <c r="AH999" s="114"/>
      <c r="AI999" s="114"/>
      <c r="AJ999" s="114"/>
      <c r="AK999" s="114"/>
      <c r="AL999" s="114"/>
      <c r="AM999" s="114"/>
      <c r="AN999" s="114"/>
      <c r="AO999" s="114"/>
      <c r="AP999" s="114"/>
      <c r="AQ999" s="114"/>
      <c r="AR999" s="114"/>
      <c r="AS999" s="114"/>
      <c r="AT999" s="114"/>
    </row>
    <row r="1000" spans="1:46" s="178" customFormat="1" x14ac:dyDescent="0.25">
      <c r="A1000" s="92">
        <v>9</v>
      </c>
      <c r="B1000" s="86" t="s">
        <v>1951</v>
      </c>
      <c r="C1000" s="145" t="s">
        <v>1955</v>
      </c>
      <c r="D1000" s="86" t="s">
        <v>144</v>
      </c>
      <c r="E1000" s="86" t="s">
        <v>1956</v>
      </c>
      <c r="F1000" s="86" t="s">
        <v>224</v>
      </c>
      <c r="G1000" s="94">
        <v>2</v>
      </c>
      <c r="H1000" s="95">
        <v>10</v>
      </c>
      <c r="I1000" s="177">
        <v>250000</v>
      </c>
      <c r="J1000" s="98">
        <v>45547</v>
      </c>
      <c r="K1000" s="68"/>
      <c r="L1000" s="69"/>
      <c r="M1000" s="70"/>
      <c r="N1000" s="250"/>
      <c r="O1000" s="243"/>
      <c r="P1000" s="244"/>
      <c r="Q1000" s="114"/>
      <c r="R1000" s="114"/>
      <c r="S1000" s="114"/>
      <c r="T1000" s="114"/>
      <c r="U1000" s="114"/>
      <c r="V1000" s="114"/>
      <c r="W1000" s="114"/>
      <c r="X1000" s="114"/>
      <c r="Y1000" s="114"/>
      <c r="Z1000" s="114"/>
      <c r="AA1000" s="114"/>
      <c r="AB1000" s="114"/>
      <c r="AC1000" s="114"/>
      <c r="AD1000" s="114"/>
      <c r="AE1000" s="114"/>
      <c r="AF1000" s="114"/>
      <c r="AG1000" s="114"/>
      <c r="AH1000" s="114"/>
      <c r="AI1000" s="114"/>
      <c r="AJ1000" s="114"/>
      <c r="AK1000" s="114"/>
      <c r="AL1000" s="114"/>
      <c r="AM1000" s="114"/>
      <c r="AN1000" s="114"/>
      <c r="AO1000" s="114"/>
      <c r="AP1000" s="114"/>
      <c r="AQ1000" s="114"/>
      <c r="AR1000" s="114"/>
      <c r="AS1000" s="114"/>
      <c r="AT1000" s="114"/>
    </row>
    <row r="1001" spans="1:46" s="178" customFormat="1" x14ac:dyDescent="0.25">
      <c r="A1001" s="92">
        <v>9</v>
      </c>
      <c r="B1001" s="86" t="s">
        <v>1951</v>
      </c>
      <c r="C1001" s="145" t="s">
        <v>1955</v>
      </c>
      <c r="D1001" s="86" t="s">
        <v>144</v>
      </c>
      <c r="E1001" s="86" t="s">
        <v>1957</v>
      </c>
      <c r="F1001" s="86" t="s">
        <v>1669</v>
      </c>
      <c r="G1001" s="94">
        <v>2</v>
      </c>
      <c r="H1001" s="95">
        <v>10</v>
      </c>
      <c r="I1001" s="177">
        <v>250000</v>
      </c>
      <c r="J1001" s="98">
        <v>45547</v>
      </c>
      <c r="K1001" s="68"/>
      <c r="L1001" s="69"/>
      <c r="M1001" s="70"/>
      <c r="N1001" s="250"/>
      <c r="O1001" s="243"/>
      <c r="P1001" s="244"/>
      <c r="Q1001" s="114"/>
      <c r="R1001" s="114"/>
      <c r="S1001" s="114"/>
      <c r="T1001" s="114"/>
      <c r="U1001" s="114"/>
      <c r="V1001" s="114"/>
      <c r="W1001" s="114"/>
      <c r="X1001" s="114"/>
      <c r="Y1001" s="114"/>
      <c r="Z1001" s="114"/>
      <c r="AA1001" s="114"/>
      <c r="AB1001" s="114"/>
      <c r="AC1001" s="114"/>
      <c r="AD1001" s="114"/>
      <c r="AE1001" s="114"/>
      <c r="AF1001" s="114"/>
      <c r="AG1001" s="114"/>
      <c r="AH1001" s="114"/>
      <c r="AI1001" s="114"/>
      <c r="AJ1001" s="114"/>
      <c r="AK1001" s="114"/>
      <c r="AL1001" s="114"/>
      <c r="AM1001" s="114"/>
      <c r="AN1001" s="114"/>
      <c r="AO1001" s="114"/>
      <c r="AP1001" s="114"/>
      <c r="AQ1001" s="114"/>
      <c r="AR1001" s="114"/>
      <c r="AS1001" s="114"/>
      <c r="AT1001" s="114"/>
    </row>
    <row r="1002" spans="1:46" s="178" customFormat="1" x14ac:dyDescent="0.25">
      <c r="A1002" s="92">
        <v>9</v>
      </c>
      <c r="B1002" s="86" t="s">
        <v>1951</v>
      </c>
      <c r="C1002" s="145" t="s">
        <v>1955</v>
      </c>
      <c r="D1002" s="86" t="s">
        <v>144</v>
      </c>
      <c r="E1002" s="86" t="s">
        <v>1958</v>
      </c>
      <c r="F1002" s="86" t="s">
        <v>1959</v>
      </c>
      <c r="G1002" s="94">
        <v>2</v>
      </c>
      <c r="H1002" s="95">
        <v>10</v>
      </c>
      <c r="I1002" s="177">
        <v>250000</v>
      </c>
      <c r="J1002" s="98">
        <v>45547</v>
      </c>
      <c r="K1002" s="68"/>
      <c r="L1002" s="69"/>
      <c r="M1002" s="70"/>
      <c r="N1002" s="250"/>
      <c r="O1002" s="243"/>
      <c r="P1002" s="244"/>
      <c r="Q1002" s="114"/>
      <c r="R1002" s="114"/>
      <c r="S1002" s="114"/>
      <c r="T1002" s="114"/>
      <c r="U1002" s="114"/>
      <c r="V1002" s="114"/>
      <c r="W1002" s="114"/>
      <c r="X1002" s="114"/>
      <c r="Y1002" s="114"/>
      <c r="Z1002" s="114"/>
      <c r="AA1002" s="114"/>
      <c r="AB1002" s="114"/>
      <c r="AC1002" s="114"/>
      <c r="AD1002" s="114"/>
      <c r="AE1002" s="114"/>
      <c r="AF1002" s="114"/>
      <c r="AG1002" s="114"/>
      <c r="AH1002" s="114"/>
      <c r="AI1002" s="114"/>
      <c r="AJ1002" s="114"/>
      <c r="AK1002" s="114"/>
      <c r="AL1002" s="114"/>
      <c r="AM1002" s="114"/>
      <c r="AN1002" s="114"/>
      <c r="AO1002" s="114"/>
      <c r="AP1002" s="114"/>
      <c r="AQ1002" s="114"/>
      <c r="AR1002" s="114"/>
      <c r="AS1002" s="114"/>
      <c r="AT1002" s="114"/>
    </row>
    <row r="1003" spans="1:46" s="178" customFormat="1" x14ac:dyDescent="0.25">
      <c r="A1003" s="92">
        <v>9</v>
      </c>
      <c r="B1003" s="86" t="s">
        <v>1951</v>
      </c>
      <c r="C1003" s="145" t="s">
        <v>1955</v>
      </c>
      <c r="D1003" s="86" t="s">
        <v>144</v>
      </c>
      <c r="E1003" s="86" t="s">
        <v>1960</v>
      </c>
      <c r="F1003" s="86" t="s">
        <v>1961</v>
      </c>
      <c r="G1003" s="94">
        <v>1.3</v>
      </c>
      <c r="H1003" s="95">
        <v>10</v>
      </c>
      <c r="I1003" s="177">
        <v>148000</v>
      </c>
      <c r="J1003" s="98">
        <v>45547</v>
      </c>
      <c r="K1003" s="68"/>
      <c r="L1003" s="69"/>
      <c r="M1003" s="70"/>
      <c r="N1003" s="274"/>
      <c r="O1003" s="263"/>
      <c r="P1003" s="266"/>
      <c r="Q1003" s="114"/>
      <c r="R1003" s="114"/>
      <c r="S1003" s="114"/>
      <c r="T1003" s="114"/>
      <c r="U1003" s="114"/>
      <c r="V1003" s="114"/>
      <c r="W1003" s="114"/>
      <c r="X1003" s="114"/>
      <c r="Y1003" s="114"/>
      <c r="Z1003" s="114"/>
      <c r="AA1003" s="114"/>
      <c r="AB1003" s="114"/>
      <c r="AC1003" s="114"/>
      <c r="AD1003" s="114"/>
      <c r="AE1003" s="114"/>
      <c r="AF1003" s="114"/>
      <c r="AG1003" s="114"/>
      <c r="AH1003" s="114"/>
      <c r="AI1003" s="114"/>
      <c r="AJ1003" s="114"/>
      <c r="AK1003" s="114"/>
      <c r="AL1003" s="114"/>
      <c r="AM1003" s="114"/>
      <c r="AN1003" s="114"/>
      <c r="AO1003" s="114"/>
      <c r="AP1003" s="114"/>
      <c r="AQ1003" s="114"/>
      <c r="AR1003" s="114"/>
      <c r="AS1003" s="114"/>
      <c r="AT1003" s="114"/>
    </row>
    <row r="1004" spans="1:46" s="178" customFormat="1" x14ac:dyDescent="0.25">
      <c r="A1004" s="92">
        <v>9</v>
      </c>
      <c r="B1004" s="86" t="s">
        <v>1951</v>
      </c>
      <c r="C1004" s="145" t="s">
        <v>1955</v>
      </c>
      <c r="D1004" s="86" t="s">
        <v>144</v>
      </c>
      <c r="E1004" s="86" t="s">
        <v>1962</v>
      </c>
      <c r="F1004" s="86" t="s">
        <v>1963</v>
      </c>
      <c r="G1004" s="94">
        <v>1.4870000000000001</v>
      </c>
      <c r="H1004" s="95">
        <v>9</v>
      </c>
      <c r="I1004" s="177">
        <v>150000</v>
      </c>
      <c r="J1004" s="98">
        <v>45547</v>
      </c>
      <c r="K1004" s="68"/>
      <c r="L1004" s="69"/>
      <c r="M1004" s="70"/>
      <c r="N1004" s="71"/>
      <c r="O1004" s="70"/>
      <c r="P1004" s="72"/>
      <c r="Q1004" s="114"/>
      <c r="R1004" s="114"/>
      <c r="S1004" s="114"/>
      <c r="T1004" s="114"/>
      <c r="U1004" s="114"/>
      <c r="V1004" s="114"/>
      <c r="W1004" s="114"/>
      <c r="X1004" s="114"/>
      <c r="Y1004" s="114"/>
      <c r="Z1004" s="114"/>
      <c r="AA1004" s="114"/>
      <c r="AB1004" s="114"/>
      <c r="AC1004" s="114"/>
      <c r="AD1004" s="114"/>
      <c r="AE1004" s="114"/>
      <c r="AF1004" s="114"/>
      <c r="AG1004" s="114"/>
      <c r="AH1004" s="114"/>
      <c r="AI1004" s="114"/>
      <c r="AJ1004" s="114"/>
      <c r="AK1004" s="114"/>
      <c r="AL1004" s="114"/>
      <c r="AM1004" s="114"/>
      <c r="AN1004" s="114"/>
      <c r="AO1004" s="114"/>
      <c r="AP1004" s="114"/>
      <c r="AQ1004" s="114"/>
      <c r="AR1004" s="114"/>
      <c r="AS1004" s="114"/>
      <c r="AT1004" s="114"/>
    </row>
    <row r="1005" spans="1:46" s="178" customFormat="1" x14ac:dyDescent="0.25">
      <c r="A1005" s="92">
        <v>9</v>
      </c>
      <c r="B1005" s="86" t="s">
        <v>1951</v>
      </c>
      <c r="C1005" s="145" t="s">
        <v>1955</v>
      </c>
      <c r="D1005" s="86" t="s">
        <v>144</v>
      </c>
      <c r="E1005" s="86" t="s">
        <v>1964</v>
      </c>
      <c r="F1005" s="86" t="s">
        <v>226</v>
      </c>
      <c r="G1005" s="94">
        <v>0.52300000000000002</v>
      </c>
      <c r="H1005" s="95">
        <v>9</v>
      </c>
      <c r="I1005" s="177">
        <v>59250</v>
      </c>
      <c r="J1005" s="98">
        <v>45547</v>
      </c>
      <c r="K1005" s="68"/>
      <c r="L1005" s="69"/>
      <c r="M1005" s="70"/>
      <c r="N1005" s="75"/>
      <c r="O1005" s="76"/>
      <c r="P1005" s="77"/>
      <c r="Q1005" s="114"/>
      <c r="R1005" s="114"/>
      <c r="S1005" s="114"/>
      <c r="T1005" s="114"/>
      <c r="U1005" s="114"/>
      <c r="V1005" s="114"/>
      <c r="W1005" s="114"/>
      <c r="X1005" s="114"/>
      <c r="Y1005" s="114"/>
      <c r="Z1005" s="114"/>
      <c r="AA1005" s="114"/>
      <c r="AB1005" s="114"/>
      <c r="AC1005" s="114"/>
      <c r="AD1005" s="114"/>
      <c r="AE1005" s="114"/>
      <c r="AF1005" s="114"/>
      <c r="AG1005" s="114"/>
      <c r="AH1005" s="114"/>
      <c r="AI1005" s="114"/>
      <c r="AJ1005" s="114"/>
      <c r="AK1005" s="114"/>
      <c r="AL1005" s="114"/>
      <c r="AM1005" s="114"/>
      <c r="AN1005" s="114"/>
      <c r="AO1005" s="114"/>
      <c r="AP1005" s="114"/>
      <c r="AQ1005" s="114"/>
      <c r="AR1005" s="114"/>
      <c r="AS1005" s="114"/>
      <c r="AT1005" s="114"/>
    </row>
    <row r="1006" spans="1:46" s="178" customFormat="1" x14ac:dyDescent="0.25">
      <c r="A1006" s="92">
        <v>9</v>
      </c>
      <c r="B1006" s="86" t="s">
        <v>1951</v>
      </c>
      <c r="C1006" s="145" t="s">
        <v>1955</v>
      </c>
      <c r="D1006" s="86" t="s">
        <v>144</v>
      </c>
      <c r="E1006" s="86" t="s">
        <v>1965</v>
      </c>
      <c r="F1006" s="86" t="s">
        <v>971</v>
      </c>
      <c r="G1006" s="94">
        <v>1.46</v>
      </c>
      <c r="H1006" s="95">
        <v>9</v>
      </c>
      <c r="I1006" s="177">
        <v>165900</v>
      </c>
      <c r="J1006" s="98">
        <v>45547</v>
      </c>
      <c r="K1006" s="68">
        <f>SUM(I1000:I1006)</f>
        <v>1273150</v>
      </c>
      <c r="L1006" s="69"/>
      <c r="M1006" s="70"/>
      <c r="N1006" s="71">
        <v>1273150</v>
      </c>
      <c r="O1006" s="70">
        <v>0</v>
      </c>
      <c r="P1006" s="72"/>
      <c r="Q1006" s="114"/>
      <c r="R1006" s="114"/>
      <c r="S1006" s="114"/>
      <c r="T1006" s="114"/>
      <c r="U1006" s="114"/>
      <c r="V1006" s="114"/>
      <c r="W1006" s="114"/>
      <c r="X1006" s="114"/>
      <c r="Y1006" s="114"/>
      <c r="Z1006" s="114"/>
      <c r="AA1006" s="114"/>
      <c r="AB1006" s="114"/>
      <c r="AC1006" s="114"/>
      <c r="AD1006" s="114"/>
      <c r="AE1006" s="114"/>
      <c r="AF1006" s="114"/>
      <c r="AG1006" s="114"/>
      <c r="AH1006" s="114"/>
      <c r="AI1006" s="114"/>
      <c r="AJ1006" s="114"/>
      <c r="AK1006" s="114"/>
      <c r="AL1006" s="114"/>
      <c r="AM1006" s="114"/>
      <c r="AN1006" s="114"/>
      <c r="AO1006" s="114"/>
      <c r="AP1006" s="114"/>
      <c r="AQ1006" s="114"/>
      <c r="AR1006" s="114"/>
      <c r="AS1006" s="114"/>
      <c r="AT1006" s="114"/>
    </row>
    <row r="1007" spans="1:46" x14ac:dyDescent="0.25">
      <c r="A1007" s="51">
        <v>9</v>
      </c>
      <c r="B1007" s="52" t="s">
        <v>43</v>
      </c>
      <c r="C1007" s="52"/>
      <c r="D1007" s="52"/>
      <c r="E1007" s="52"/>
      <c r="F1007" s="52"/>
      <c r="G1007" s="165"/>
      <c r="H1007" s="54"/>
      <c r="I1007" s="49"/>
      <c r="J1007" s="275"/>
      <c r="K1007" s="276"/>
      <c r="L1007" s="346">
        <f>SUM(K1008:K1009)</f>
        <v>429300</v>
      </c>
      <c r="M1007" s="226"/>
      <c r="N1007" s="149"/>
      <c r="O1007" s="150"/>
      <c r="P1007" s="151"/>
    </row>
    <row r="1008" spans="1:46" x14ac:dyDescent="0.25">
      <c r="A1008" s="60">
        <v>9</v>
      </c>
      <c r="B1008" s="62" t="s">
        <v>1966</v>
      </c>
      <c r="C1008" s="277" t="s">
        <v>1967</v>
      </c>
      <c r="D1008" s="62" t="s">
        <v>144</v>
      </c>
      <c r="E1008" s="62" t="s">
        <v>1241</v>
      </c>
      <c r="F1008" s="62" t="s">
        <v>1968</v>
      </c>
      <c r="G1008" s="64">
        <v>2.677</v>
      </c>
      <c r="H1008" s="65">
        <v>10</v>
      </c>
      <c r="I1008" s="143">
        <v>222600</v>
      </c>
      <c r="J1008" s="67">
        <v>45484</v>
      </c>
      <c r="K1008" s="242"/>
      <c r="L1008" s="350"/>
      <c r="M1008" s="243"/>
      <c r="N1008" s="75"/>
      <c r="O1008" s="76"/>
      <c r="P1008" s="77"/>
    </row>
    <row r="1009" spans="1:46" x14ac:dyDescent="0.25">
      <c r="A1009" s="60">
        <v>9</v>
      </c>
      <c r="B1009" s="62" t="s">
        <v>1966</v>
      </c>
      <c r="C1009" s="62" t="s">
        <v>1967</v>
      </c>
      <c r="D1009" s="62" t="s">
        <v>144</v>
      </c>
      <c r="E1009" s="62" t="s">
        <v>1969</v>
      </c>
      <c r="F1009" s="62" t="s">
        <v>1970</v>
      </c>
      <c r="G1009" s="64">
        <v>2.6840000000000002</v>
      </c>
      <c r="H1009" s="65">
        <v>9</v>
      </c>
      <c r="I1009" s="143">
        <v>206700</v>
      </c>
      <c r="J1009" s="67">
        <v>45484</v>
      </c>
      <c r="K1009" s="242">
        <f>SUM(I1008:I1009)</f>
        <v>429300</v>
      </c>
      <c r="L1009" s="352"/>
      <c r="M1009" s="243"/>
      <c r="N1009" s="71">
        <v>429300</v>
      </c>
      <c r="O1009" s="70">
        <v>0</v>
      </c>
      <c r="P1009" s="72"/>
    </row>
    <row r="1010" spans="1:46" x14ac:dyDescent="0.25">
      <c r="A1010" s="51">
        <v>9</v>
      </c>
      <c r="B1010" s="52" t="s">
        <v>53</v>
      </c>
      <c r="C1010" s="52"/>
      <c r="D1010" s="52"/>
      <c r="E1010" s="52"/>
      <c r="F1010" s="52"/>
      <c r="G1010" s="53"/>
      <c r="H1010" s="54"/>
      <c r="I1010" s="55"/>
      <c r="J1010" s="56"/>
      <c r="K1010" s="57"/>
      <c r="L1010" s="329">
        <f>SUM(K1011:K1027)</f>
        <v>1399470.65</v>
      </c>
      <c r="M1010" s="49"/>
      <c r="N1010" s="48"/>
      <c r="O1010" s="49"/>
      <c r="P1010" s="58"/>
    </row>
    <row r="1011" spans="1:46" s="115" customFormat="1" ht="30" x14ac:dyDescent="0.25">
      <c r="A1011" s="92">
        <v>9</v>
      </c>
      <c r="B1011" s="86" t="s">
        <v>1971</v>
      </c>
      <c r="C1011" s="86" t="s">
        <v>1972</v>
      </c>
      <c r="D1011" s="86" t="s">
        <v>1973</v>
      </c>
      <c r="E1011" s="93" t="s">
        <v>1974</v>
      </c>
      <c r="F1011" s="93" t="s">
        <v>1975</v>
      </c>
      <c r="G1011" s="139">
        <v>0.17</v>
      </c>
      <c r="H1011" s="95">
        <v>0</v>
      </c>
      <c r="I1011" s="96">
        <v>150000</v>
      </c>
      <c r="J1011" s="98">
        <v>45490</v>
      </c>
      <c r="K1011" s="101">
        <f>SUM(I1011)</f>
        <v>150000</v>
      </c>
      <c r="L1011" s="353"/>
      <c r="M1011" s="89"/>
      <c r="N1011" s="89"/>
      <c r="O1011" s="89"/>
      <c r="P1011" s="135" t="s">
        <v>1976</v>
      </c>
      <c r="Q1011" s="114"/>
      <c r="R1011" s="114"/>
      <c r="S1011" s="114"/>
      <c r="T1011" s="114"/>
      <c r="U1011" s="114"/>
      <c r="V1011" s="114"/>
      <c r="W1011" s="114"/>
      <c r="X1011" s="114"/>
      <c r="Y1011" s="114"/>
      <c r="Z1011" s="114"/>
      <c r="AA1011" s="114"/>
      <c r="AB1011" s="114"/>
      <c r="AC1011" s="114"/>
      <c r="AD1011" s="114"/>
      <c r="AE1011" s="114"/>
      <c r="AF1011" s="114"/>
      <c r="AG1011" s="114"/>
      <c r="AH1011" s="114"/>
      <c r="AI1011" s="114"/>
      <c r="AJ1011" s="114"/>
      <c r="AK1011" s="114"/>
      <c r="AL1011" s="114"/>
      <c r="AM1011" s="114"/>
      <c r="AN1011" s="114"/>
      <c r="AO1011" s="114"/>
      <c r="AP1011" s="114"/>
      <c r="AQ1011" s="114"/>
      <c r="AR1011" s="114"/>
      <c r="AS1011" s="114"/>
      <c r="AT1011" s="114"/>
    </row>
    <row r="1012" spans="1:46" x14ac:dyDescent="0.25">
      <c r="A1012" s="60">
        <v>9</v>
      </c>
      <c r="B1012" s="80" t="s">
        <v>1971</v>
      </c>
      <c r="C1012" s="62" t="s">
        <v>1977</v>
      </c>
      <c r="D1012" s="62" t="s">
        <v>144</v>
      </c>
      <c r="E1012" s="62" t="s">
        <v>1978</v>
      </c>
      <c r="F1012" s="62" t="s">
        <v>1979</v>
      </c>
      <c r="G1012" s="64">
        <v>0.45</v>
      </c>
      <c r="H1012" s="65">
        <v>9</v>
      </c>
      <c r="I1012" s="143">
        <v>47837.4</v>
      </c>
      <c r="J1012" s="67">
        <v>45566</v>
      </c>
      <c r="K1012" s="68">
        <f>SUM(I1012)</f>
        <v>47837.4</v>
      </c>
      <c r="L1012" s="69"/>
      <c r="M1012" s="70"/>
      <c r="N1012" s="75"/>
      <c r="O1012" s="76"/>
      <c r="P1012" s="77"/>
    </row>
    <row r="1013" spans="1:46" ht="45" x14ac:dyDescent="0.25">
      <c r="A1013" s="60">
        <v>9</v>
      </c>
      <c r="B1013" s="62" t="s">
        <v>1971</v>
      </c>
      <c r="C1013" s="62" t="s">
        <v>1980</v>
      </c>
      <c r="D1013" s="86" t="s">
        <v>1981</v>
      </c>
      <c r="E1013" s="79" t="s">
        <v>1982</v>
      </c>
      <c r="F1013" s="79" t="s">
        <v>1983</v>
      </c>
      <c r="G1013" s="80">
        <v>1.1499999999999999</v>
      </c>
      <c r="H1013" s="65">
        <v>8</v>
      </c>
      <c r="I1013" s="152">
        <v>192665</v>
      </c>
      <c r="J1013" s="67">
        <v>45579</v>
      </c>
      <c r="K1013" s="69"/>
      <c r="L1013" s="332"/>
      <c r="M1013" s="332"/>
      <c r="N1013" s="71"/>
      <c r="O1013" s="70"/>
      <c r="P1013" s="81"/>
    </row>
    <row r="1014" spans="1:46" ht="45" x14ac:dyDescent="0.25">
      <c r="A1014" s="60">
        <v>9</v>
      </c>
      <c r="B1014" s="62" t="s">
        <v>1971</v>
      </c>
      <c r="C1014" s="62" t="s">
        <v>1980</v>
      </c>
      <c r="D1014" s="86" t="s">
        <v>1981</v>
      </c>
      <c r="E1014" s="79" t="s">
        <v>1984</v>
      </c>
      <c r="F1014" s="79" t="s">
        <v>1985</v>
      </c>
      <c r="G1014" s="80">
        <v>0.14000000000000001</v>
      </c>
      <c r="H1014" s="65">
        <v>9</v>
      </c>
      <c r="I1014" s="152">
        <v>24860</v>
      </c>
      <c r="J1014" s="67">
        <v>45579</v>
      </c>
      <c r="K1014" s="69"/>
      <c r="L1014" s="332"/>
      <c r="M1014" s="332"/>
      <c r="N1014" s="71"/>
      <c r="O1014" s="70"/>
      <c r="P1014" s="81"/>
    </row>
    <row r="1015" spans="1:46" ht="45" x14ac:dyDescent="0.25">
      <c r="A1015" s="60">
        <v>9</v>
      </c>
      <c r="B1015" s="62" t="s">
        <v>1971</v>
      </c>
      <c r="C1015" s="62" t="s">
        <v>1980</v>
      </c>
      <c r="D1015" s="86" t="s">
        <v>1981</v>
      </c>
      <c r="E1015" s="79" t="s">
        <v>1986</v>
      </c>
      <c r="F1015" s="79" t="s">
        <v>1987</v>
      </c>
      <c r="G1015" s="80">
        <v>0.27</v>
      </c>
      <c r="H1015" s="65">
        <v>9</v>
      </c>
      <c r="I1015" s="152">
        <v>68365</v>
      </c>
      <c r="J1015" s="67">
        <v>45579</v>
      </c>
      <c r="K1015" s="69"/>
      <c r="L1015" s="332"/>
      <c r="M1015" s="332"/>
      <c r="N1015" s="71"/>
      <c r="O1015" s="70"/>
      <c r="P1015" s="81"/>
    </row>
    <row r="1016" spans="1:46" ht="45" x14ac:dyDescent="0.25">
      <c r="A1016" s="60">
        <v>9</v>
      </c>
      <c r="B1016" s="62" t="s">
        <v>1971</v>
      </c>
      <c r="C1016" s="62" t="s">
        <v>1980</v>
      </c>
      <c r="D1016" s="86" t="s">
        <v>1981</v>
      </c>
      <c r="E1016" s="79" t="s">
        <v>1988</v>
      </c>
      <c r="F1016" s="79" t="s">
        <v>1989</v>
      </c>
      <c r="G1016" s="80">
        <v>0.16</v>
      </c>
      <c r="H1016" s="65">
        <v>9</v>
      </c>
      <c r="I1016" s="152">
        <v>12430</v>
      </c>
      <c r="J1016" s="67">
        <v>45579</v>
      </c>
      <c r="K1016" s="69">
        <f>SUM(I1013:I1016)</f>
        <v>298320</v>
      </c>
      <c r="L1016" s="332"/>
      <c r="M1016" s="332"/>
      <c r="N1016" s="71">
        <v>298320</v>
      </c>
      <c r="O1016" s="70">
        <v>0</v>
      </c>
      <c r="P1016" s="81"/>
    </row>
    <row r="1017" spans="1:46" ht="31.5" customHeight="1" x14ac:dyDescent="0.25">
      <c r="A1017" s="60">
        <v>9</v>
      </c>
      <c r="B1017" s="80" t="s">
        <v>1971</v>
      </c>
      <c r="C1017" s="62" t="s">
        <v>1990</v>
      </c>
      <c r="D1017" s="62" t="s">
        <v>317</v>
      </c>
      <c r="E1017" s="62" t="s">
        <v>1991</v>
      </c>
      <c r="F1017" s="62" t="s">
        <v>1992</v>
      </c>
      <c r="G1017" s="64">
        <v>0.49</v>
      </c>
      <c r="H1017" s="65">
        <v>9</v>
      </c>
      <c r="I1017" s="143">
        <v>61897</v>
      </c>
      <c r="J1017" s="67">
        <v>45569</v>
      </c>
      <c r="K1017" s="68"/>
      <c r="L1017" s="69"/>
      <c r="M1017" s="70"/>
      <c r="N1017" s="75"/>
      <c r="O1017" s="76"/>
      <c r="P1017" s="77"/>
    </row>
    <row r="1018" spans="1:46" ht="31.5" customHeight="1" x14ac:dyDescent="0.25">
      <c r="A1018" s="60">
        <v>9</v>
      </c>
      <c r="B1018" s="80" t="s">
        <v>1971</v>
      </c>
      <c r="C1018" s="62" t="s">
        <v>1990</v>
      </c>
      <c r="D1018" s="62" t="s">
        <v>317</v>
      </c>
      <c r="E1018" s="62" t="s">
        <v>1993</v>
      </c>
      <c r="F1018" s="62" t="s">
        <v>1556</v>
      </c>
      <c r="G1018" s="64">
        <v>2.02</v>
      </c>
      <c r="H1018" s="65">
        <v>9</v>
      </c>
      <c r="I1018" s="143">
        <v>202932</v>
      </c>
      <c r="J1018" s="67">
        <v>45569</v>
      </c>
      <c r="K1018" s="68"/>
      <c r="L1018" s="69"/>
      <c r="M1018" s="70"/>
      <c r="N1018" s="75"/>
      <c r="O1018" s="76"/>
      <c r="P1018" s="77"/>
    </row>
    <row r="1019" spans="1:46" ht="28.5" customHeight="1" x14ac:dyDescent="0.25">
      <c r="A1019" s="60">
        <v>9</v>
      </c>
      <c r="B1019" s="80" t="s">
        <v>1971</v>
      </c>
      <c r="C1019" s="62" t="s">
        <v>1990</v>
      </c>
      <c r="D1019" s="62" t="s">
        <v>317</v>
      </c>
      <c r="E1019" s="62" t="s">
        <v>1994</v>
      </c>
      <c r="F1019" s="62" t="s">
        <v>1995</v>
      </c>
      <c r="G1019" s="64">
        <v>1.2</v>
      </c>
      <c r="H1019" s="65">
        <v>8</v>
      </c>
      <c r="I1019" s="143">
        <v>237531</v>
      </c>
      <c r="J1019" s="67">
        <v>45569</v>
      </c>
      <c r="K1019" s="68"/>
      <c r="L1019" s="69"/>
      <c r="M1019" s="70"/>
      <c r="N1019" s="75"/>
      <c r="O1019" s="76"/>
      <c r="P1019" s="77"/>
    </row>
    <row r="1020" spans="1:46" ht="33.950000000000003" customHeight="1" x14ac:dyDescent="0.25">
      <c r="A1020" s="60">
        <v>9</v>
      </c>
      <c r="B1020" s="80" t="s">
        <v>1971</v>
      </c>
      <c r="C1020" s="62" t="s">
        <v>1990</v>
      </c>
      <c r="D1020" s="62" t="s">
        <v>317</v>
      </c>
      <c r="E1020" s="62" t="s">
        <v>1996</v>
      </c>
      <c r="F1020" s="62" t="s">
        <v>1997</v>
      </c>
      <c r="G1020" s="64">
        <v>1.0900000000000001</v>
      </c>
      <c r="H1020" s="65">
        <v>8</v>
      </c>
      <c r="I1020" s="143">
        <v>110282.25</v>
      </c>
      <c r="J1020" s="67">
        <v>45569</v>
      </c>
      <c r="K1020" s="68"/>
      <c r="L1020" s="69"/>
      <c r="M1020" s="70"/>
      <c r="N1020" s="75"/>
      <c r="O1020" s="76"/>
      <c r="P1020" s="77"/>
    </row>
    <row r="1021" spans="1:46" ht="27.6" customHeight="1" x14ac:dyDescent="0.25">
      <c r="A1021" s="60">
        <v>9</v>
      </c>
      <c r="B1021" s="80" t="s">
        <v>1971</v>
      </c>
      <c r="C1021" s="62" t="s">
        <v>1990</v>
      </c>
      <c r="D1021" s="62" t="s">
        <v>317</v>
      </c>
      <c r="E1021" s="62" t="s">
        <v>1994</v>
      </c>
      <c r="F1021" s="62" t="s">
        <v>1995</v>
      </c>
      <c r="G1021" s="64">
        <v>0.7</v>
      </c>
      <c r="H1021" s="65">
        <v>10</v>
      </c>
      <c r="I1021" s="143">
        <v>118765.5</v>
      </c>
      <c r="J1021" s="67">
        <v>45569</v>
      </c>
      <c r="K1021" s="68"/>
      <c r="L1021" s="69"/>
      <c r="M1021" s="70"/>
      <c r="N1021" s="75"/>
      <c r="O1021" s="76"/>
      <c r="P1021" s="77"/>
    </row>
    <row r="1022" spans="1:46" ht="30.95" customHeight="1" x14ac:dyDescent="0.25">
      <c r="A1022" s="60">
        <v>9</v>
      </c>
      <c r="B1022" s="80" t="s">
        <v>1971</v>
      </c>
      <c r="C1022" s="62" t="s">
        <v>1990</v>
      </c>
      <c r="D1022" s="62" t="s">
        <v>317</v>
      </c>
      <c r="E1022" s="62" t="s">
        <v>1998</v>
      </c>
      <c r="F1022" s="62" t="s">
        <v>1999</v>
      </c>
      <c r="G1022" s="64">
        <v>0.1</v>
      </c>
      <c r="H1022" s="65">
        <v>10</v>
      </c>
      <c r="I1022" s="143">
        <v>11262</v>
      </c>
      <c r="J1022" s="67">
        <v>45569</v>
      </c>
      <c r="K1022" s="68"/>
      <c r="L1022" s="69"/>
      <c r="M1022" s="70"/>
      <c r="N1022" s="75"/>
      <c r="O1022" s="76"/>
      <c r="P1022" s="77"/>
    </row>
    <row r="1023" spans="1:46" ht="29.1" customHeight="1" x14ac:dyDescent="0.25">
      <c r="A1023" s="60">
        <v>9</v>
      </c>
      <c r="B1023" s="80" t="s">
        <v>1971</v>
      </c>
      <c r="C1023" s="62" t="s">
        <v>1990</v>
      </c>
      <c r="D1023" s="62" t="s">
        <v>317</v>
      </c>
      <c r="E1023" s="62" t="s">
        <v>2000</v>
      </c>
      <c r="F1023" s="62" t="s">
        <v>2001</v>
      </c>
      <c r="G1023" s="64">
        <v>0.1</v>
      </c>
      <c r="H1023" s="65">
        <v>9</v>
      </c>
      <c r="I1023" s="143">
        <v>11262</v>
      </c>
      <c r="J1023" s="67">
        <v>45569</v>
      </c>
      <c r="K1023" s="68"/>
      <c r="L1023" s="69"/>
      <c r="M1023" s="70"/>
      <c r="N1023" s="75"/>
      <c r="O1023" s="76"/>
      <c r="P1023" s="77"/>
    </row>
    <row r="1024" spans="1:46" ht="29.1" customHeight="1" x14ac:dyDescent="0.25">
      <c r="A1024" s="60">
        <v>9</v>
      </c>
      <c r="B1024" s="80" t="s">
        <v>1971</v>
      </c>
      <c r="C1024" s="62" t="s">
        <v>1990</v>
      </c>
      <c r="D1024" s="62" t="s">
        <v>317</v>
      </c>
      <c r="E1024" s="62" t="s">
        <v>2002</v>
      </c>
      <c r="F1024" s="62" t="s">
        <v>2003</v>
      </c>
      <c r="G1024" s="64">
        <v>0.2</v>
      </c>
      <c r="H1024" s="65">
        <v>9</v>
      </c>
      <c r="I1024" s="143">
        <v>22524</v>
      </c>
      <c r="J1024" s="67">
        <v>45569</v>
      </c>
      <c r="K1024" s="68"/>
      <c r="L1024" s="69"/>
      <c r="M1024" s="70"/>
      <c r="N1024" s="75"/>
      <c r="O1024" s="76"/>
      <c r="P1024" s="77"/>
    </row>
    <row r="1025" spans="1:16" ht="32.450000000000003" customHeight="1" x14ac:dyDescent="0.25">
      <c r="A1025" s="60">
        <v>9</v>
      </c>
      <c r="B1025" s="80" t="s">
        <v>1971</v>
      </c>
      <c r="C1025" s="62" t="s">
        <v>1990</v>
      </c>
      <c r="D1025" s="62" t="s">
        <v>317</v>
      </c>
      <c r="E1025" s="62" t="s">
        <v>2004</v>
      </c>
      <c r="F1025" s="62" t="s">
        <v>2005</v>
      </c>
      <c r="G1025" s="64">
        <v>0.05</v>
      </c>
      <c r="H1025" s="65">
        <v>10</v>
      </c>
      <c r="I1025" s="143">
        <v>8446.5</v>
      </c>
      <c r="J1025" s="67">
        <v>45569</v>
      </c>
      <c r="K1025" s="68"/>
      <c r="L1025" s="69"/>
      <c r="M1025" s="70"/>
      <c r="N1025" s="75"/>
      <c r="O1025" s="76"/>
      <c r="P1025" s="77"/>
    </row>
    <row r="1026" spans="1:16" ht="30.6" customHeight="1" x14ac:dyDescent="0.25">
      <c r="A1026" s="60">
        <v>9</v>
      </c>
      <c r="B1026" s="80" t="s">
        <v>1971</v>
      </c>
      <c r="C1026" s="62" t="s">
        <v>1990</v>
      </c>
      <c r="D1026" s="62" t="s">
        <v>317</v>
      </c>
      <c r="E1026" s="62" t="s">
        <v>2006</v>
      </c>
      <c r="F1026" s="62" t="s">
        <v>2007</v>
      </c>
      <c r="G1026" s="64">
        <v>0.77</v>
      </c>
      <c r="H1026" s="65">
        <v>8</v>
      </c>
      <c r="I1026" s="143">
        <v>90256</v>
      </c>
      <c r="J1026" s="67">
        <v>45569</v>
      </c>
      <c r="K1026" s="68"/>
      <c r="L1026" s="69"/>
      <c r="M1026" s="70"/>
      <c r="N1026" s="75"/>
      <c r="O1026" s="76"/>
      <c r="P1026" s="77"/>
    </row>
    <row r="1027" spans="1:16" ht="29.45" customHeight="1" x14ac:dyDescent="0.25">
      <c r="A1027" s="60">
        <v>9</v>
      </c>
      <c r="B1027" s="80" t="s">
        <v>1971</v>
      </c>
      <c r="C1027" s="62" t="s">
        <v>1990</v>
      </c>
      <c r="D1027" s="62" t="s">
        <v>317</v>
      </c>
      <c r="E1027" s="62" t="s">
        <v>2008</v>
      </c>
      <c r="F1027" s="62" t="s">
        <v>2009</v>
      </c>
      <c r="G1027" s="64">
        <v>0.2</v>
      </c>
      <c r="H1027" s="65">
        <v>9</v>
      </c>
      <c r="I1027" s="143">
        <v>28155</v>
      </c>
      <c r="J1027" s="67">
        <v>45569</v>
      </c>
      <c r="K1027" s="68">
        <f>SUM(I1017:I1027)</f>
        <v>903313.25</v>
      </c>
      <c r="L1027" s="69"/>
      <c r="M1027" s="70"/>
      <c r="N1027" s="130">
        <v>903312.25</v>
      </c>
      <c r="O1027" s="110">
        <v>0</v>
      </c>
      <c r="P1027" s="77"/>
    </row>
    <row r="1028" spans="1:16" x14ac:dyDescent="0.25">
      <c r="A1028" s="51">
        <v>9</v>
      </c>
      <c r="B1028" s="52" t="s">
        <v>75</v>
      </c>
      <c r="C1028" s="52"/>
      <c r="D1028" s="52"/>
      <c r="E1028" s="52"/>
      <c r="F1028" s="52"/>
      <c r="G1028" s="53"/>
      <c r="H1028" s="54"/>
      <c r="I1028" s="55"/>
      <c r="J1028" s="56"/>
      <c r="K1028" s="57"/>
      <c r="L1028" s="329">
        <f>SUM(K1029:K1034)</f>
        <v>243980</v>
      </c>
      <c r="M1028" s="49"/>
      <c r="N1028" s="48"/>
      <c r="O1028" s="49"/>
      <c r="P1028" s="58"/>
    </row>
    <row r="1029" spans="1:16" x14ac:dyDescent="0.25">
      <c r="A1029" s="60">
        <v>9</v>
      </c>
      <c r="B1029" s="62" t="s">
        <v>2010</v>
      </c>
      <c r="C1029" s="62" t="s">
        <v>2011</v>
      </c>
      <c r="D1029" s="62" t="s">
        <v>144</v>
      </c>
      <c r="E1029" s="79" t="s">
        <v>2012</v>
      </c>
      <c r="F1029" s="79" t="s">
        <v>2013</v>
      </c>
      <c r="G1029" s="80">
        <v>4.0899999999999999E-2</v>
      </c>
      <c r="H1029" s="65">
        <v>10</v>
      </c>
      <c r="I1029" s="107">
        <v>33000</v>
      </c>
      <c r="J1029" s="67">
        <v>45567</v>
      </c>
      <c r="K1029" s="69"/>
      <c r="L1029" s="67"/>
      <c r="M1029" s="67"/>
      <c r="N1029" s="71"/>
      <c r="O1029" s="70"/>
      <c r="P1029" s="81"/>
    </row>
    <row r="1030" spans="1:16" x14ac:dyDescent="0.25">
      <c r="A1030" s="60">
        <v>9</v>
      </c>
      <c r="B1030" s="62" t="s">
        <v>2010</v>
      </c>
      <c r="C1030" s="62" t="s">
        <v>2011</v>
      </c>
      <c r="D1030" s="62" t="s">
        <v>144</v>
      </c>
      <c r="E1030" s="79" t="s">
        <v>2014</v>
      </c>
      <c r="F1030" s="79" t="s">
        <v>1159</v>
      </c>
      <c r="G1030" s="80">
        <v>0.85699999999999998</v>
      </c>
      <c r="H1030" s="65">
        <v>10</v>
      </c>
      <c r="I1030" s="107">
        <v>73150</v>
      </c>
      <c r="J1030" s="67">
        <v>45567</v>
      </c>
      <c r="K1030" s="69"/>
      <c r="L1030" s="67"/>
      <c r="M1030" s="67"/>
      <c r="N1030" s="71"/>
      <c r="O1030" s="70"/>
      <c r="P1030" s="81"/>
    </row>
    <row r="1031" spans="1:16" x14ac:dyDescent="0.25">
      <c r="A1031" s="60">
        <v>9</v>
      </c>
      <c r="B1031" s="62" t="s">
        <v>2010</v>
      </c>
      <c r="C1031" s="62" t="s">
        <v>2011</v>
      </c>
      <c r="D1031" s="62" t="s">
        <v>144</v>
      </c>
      <c r="E1031" s="79" t="s">
        <v>2015</v>
      </c>
      <c r="F1031" s="79" t="s">
        <v>552</v>
      </c>
      <c r="G1031" s="80">
        <v>0.219</v>
      </c>
      <c r="H1031" s="65">
        <v>10</v>
      </c>
      <c r="I1031" s="107">
        <v>18700</v>
      </c>
      <c r="J1031" s="67">
        <v>45567</v>
      </c>
      <c r="K1031" s="69"/>
      <c r="L1031" s="67"/>
      <c r="M1031" s="67"/>
      <c r="N1031" s="71"/>
      <c r="O1031" s="70"/>
      <c r="P1031" s="81"/>
    </row>
    <row r="1032" spans="1:16" x14ac:dyDescent="0.25">
      <c r="A1032" s="60">
        <v>9</v>
      </c>
      <c r="B1032" s="62" t="s">
        <v>2010</v>
      </c>
      <c r="C1032" s="62" t="s">
        <v>2011</v>
      </c>
      <c r="D1032" s="62" t="s">
        <v>144</v>
      </c>
      <c r="E1032" s="79" t="s">
        <v>2016</v>
      </c>
      <c r="F1032" s="79" t="s">
        <v>1286</v>
      </c>
      <c r="G1032" s="80">
        <v>0.2</v>
      </c>
      <c r="H1032" s="65">
        <v>10</v>
      </c>
      <c r="I1032" s="107">
        <v>17050</v>
      </c>
      <c r="J1032" s="67">
        <v>45567</v>
      </c>
      <c r="K1032" s="69"/>
      <c r="L1032" s="67"/>
      <c r="M1032" s="67"/>
      <c r="N1032" s="71"/>
      <c r="O1032" s="70"/>
      <c r="P1032" s="81"/>
    </row>
    <row r="1033" spans="1:16" x14ac:dyDescent="0.25">
      <c r="A1033" s="60">
        <v>9</v>
      </c>
      <c r="B1033" s="62" t="s">
        <v>2010</v>
      </c>
      <c r="C1033" s="62" t="s">
        <v>2011</v>
      </c>
      <c r="D1033" s="62" t="s">
        <v>144</v>
      </c>
      <c r="E1033" s="79" t="s">
        <v>2017</v>
      </c>
      <c r="F1033" s="79" t="s">
        <v>1584</v>
      </c>
      <c r="G1033" s="80">
        <v>0.6</v>
      </c>
      <c r="H1033" s="65">
        <v>10</v>
      </c>
      <c r="I1033" s="107">
        <v>51040</v>
      </c>
      <c r="J1033" s="67">
        <v>45567</v>
      </c>
      <c r="K1033" s="69"/>
      <c r="L1033" s="67"/>
      <c r="M1033" s="67"/>
      <c r="N1033" s="71"/>
      <c r="O1033" s="70"/>
      <c r="P1033" s="81"/>
    </row>
    <row r="1034" spans="1:16" x14ac:dyDescent="0.25">
      <c r="A1034" s="60">
        <v>9</v>
      </c>
      <c r="B1034" s="62" t="s">
        <v>2010</v>
      </c>
      <c r="C1034" s="62" t="s">
        <v>2011</v>
      </c>
      <c r="D1034" s="62" t="s">
        <v>144</v>
      </c>
      <c r="E1034" s="79" t="s">
        <v>2017</v>
      </c>
      <c r="F1034" s="79" t="s">
        <v>1899</v>
      </c>
      <c r="G1034" s="80">
        <v>0.6</v>
      </c>
      <c r="H1034" s="65">
        <v>10</v>
      </c>
      <c r="I1034" s="107">
        <v>51040</v>
      </c>
      <c r="J1034" s="67">
        <v>45567</v>
      </c>
      <c r="K1034" s="69">
        <f>SUM(I1029:I1034)</f>
        <v>243980</v>
      </c>
      <c r="L1034" s="67"/>
      <c r="M1034" s="67"/>
      <c r="N1034" s="71">
        <v>243980</v>
      </c>
      <c r="O1034" s="70">
        <v>0</v>
      </c>
      <c r="P1034" s="81"/>
    </row>
    <row r="1035" spans="1:16" x14ac:dyDescent="0.25">
      <c r="A1035" s="164">
        <v>9</v>
      </c>
      <c r="B1035" s="245" t="s">
        <v>85</v>
      </c>
      <c r="C1035" s="52"/>
      <c r="D1035" s="245"/>
      <c r="E1035" s="245"/>
      <c r="F1035" s="245"/>
      <c r="G1035" s="246"/>
      <c r="H1035" s="211"/>
      <c r="I1035" s="247"/>
      <c r="J1035" s="248"/>
      <c r="K1035" s="276"/>
      <c r="L1035" s="346">
        <f>SUM(K1036:K1038)</f>
        <v>650500</v>
      </c>
      <c r="M1035" s="343"/>
      <c r="N1035" s="48"/>
      <c r="O1035" s="49"/>
      <c r="P1035" s="192"/>
    </row>
    <row r="1036" spans="1:16" x14ac:dyDescent="0.25">
      <c r="A1036" s="60">
        <v>9</v>
      </c>
      <c r="B1036" s="62" t="s">
        <v>2018</v>
      </c>
      <c r="C1036" s="62" t="s">
        <v>2019</v>
      </c>
      <c r="D1036" s="86" t="s">
        <v>144</v>
      </c>
      <c r="E1036" s="62" t="s">
        <v>2020</v>
      </c>
      <c r="F1036" s="62" t="s">
        <v>2021</v>
      </c>
      <c r="G1036" s="64">
        <v>2.3420000000000001</v>
      </c>
      <c r="H1036" s="65">
        <v>9</v>
      </c>
      <c r="I1036" s="143">
        <v>317500</v>
      </c>
      <c r="J1036" s="67">
        <v>45532</v>
      </c>
      <c r="K1036" s="68">
        <f>SUM(I1036)</f>
        <v>317500</v>
      </c>
      <c r="L1036" s="69"/>
      <c r="M1036" s="70"/>
      <c r="N1036" s="71">
        <v>317500</v>
      </c>
      <c r="O1036" s="70">
        <v>25000</v>
      </c>
      <c r="P1036" s="72"/>
    </row>
    <row r="1037" spans="1:16" x14ac:dyDescent="0.25">
      <c r="A1037" s="60">
        <v>9</v>
      </c>
      <c r="B1037" s="62" t="s">
        <v>2018</v>
      </c>
      <c r="C1037" s="62" t="s">
        <v>2022</v>
      </c>
      <c r="D1037" s="86" t="s">
        <v>144</v>
      </c>
      <c r="E1037" s="62" t="s">
        <v>2023</v>
      </c>
      <c r="F1037" s="62" t="s">
        <v>2024</v>
      </c>
      <c r="G1037" s="64">
        <v>1.865</v>
      </c>
      <c r="H1037" s="65">
        <v>9</v>
      </c>
      <c r="I1037" s="107">
        <v>99000</v>
      </c>
      <c r="J1037" s="67">
        <v>45561</v>
      </c>
      <c r="K1037" s="69"/>
      <c r="L1037" s="69"/>
      <c r="M1037" s="69"/>
      <c r="N1037" s="71"/>
      <c r="O1037" s="70"/>
      <c r="P1037" s="81"/>
    </row>
    <row r="1038" spans="1:16" x14ac:dyDescent="0.25">
      <c r="A1038" s="60">
        <v>9</v>
      </c>
      <c r="B1038" s="62" t="s">
        <v>2018</v>
      </c>
      <c r="C1038" s="62" t="s">
        <v>2022</v>
      </c>
      <c r="D1038" s="86" t="s">
        <v>144</v>
      </c>
      <c r="E1038" s="62" t="s">
        <v>2025</v>
      </c>
      <c r="F1038" s="62" t="s">
        <v>1196</v>
      </c>
      <c r="G1038" s="64">
        <v>2.8889999999999998</v>
      </c>
      <c r="H1038" s="65">
        <v>9</v>
      </c>
      <c r="I1038" s="107">
        <v>234000</v>
      </c>
      <c r="J1038" s="67">
        <v>45561</v>
      </c>
      <c r="K1038" s="69">
        <f>SUM(I1037:I1038)</f>
        <v>333000</v>
      </c>
      <c r="L1038" s="69"/>
      <c r="M1038" s="69"/>
      <c r="N1038" s="71">
        <v>333000</v>
      </c>
      <c r="O1038" s="70">
        <v>0</v>
      </c>
      <c r="P1038" s="81"/>
    </row>
    <row r="1039" spans="1:16" x14ac:dyDescent="0.25">
      <c r="A1039" s="51">
        <v>9</v>
      </c>
      <c r="B1039" s="52" t="s">
        <v>98</v>
      </c>
      <c r="C1039" s="208"/>
      <c r="D1039" s="278"/>
      <c r="E1039" s="52"/>
      <c r="F1039" s="52"/>
      <c r="G1039" s="53"/>
      <c r="H1039" s="54"/>
      <c r="I1039" s="55"/>
      <c r="J1039" s="56"/>
      <c r="K1039" s="57"/>
      <c r="L1039" s="329">
        <f>SUM(K1040:K1045)</f>
        <v>1522255</v>
      </c>
      <c r="M1039" s="49"/>
      <c r="N1039" s="48"/>
      <c r="O1039" s="49"/>
      <c r="P1039" s="58"/>
    </row>
    <row r="1040" spans="1:16" x14ac:dyDescent="0.25">
      <c r="A1040" s="60">
        <v>9</v>
      </c>
      <c r="B1040" s="62" t="s">
        <v>2026</v>
      </c>
      <c r="C1040" s="62" t="s">
        <v>2027</v>
      </c>
      <c r="D1040" s="62" t="s">
        <v>359</v>
      </c>
      <c r="E1040" s="62" t="s">
        <v>2028</v>
      </c>
      <c r="F1040" s="62" t="s">
        <v>1584</v>
      </c>
      <c r="G1040" s="64">
        <v>4.4829999999999997</v>
      </c>
      <c r="H1040" s="65">
        <v>10</v>
      </c>
      <c r="I1040" s="143">
        <v>569935</v>
      </c>
      <c r="J1040" s="67">
        <v>45546</v>
      </c>
      <c r="K1040" s="242"/>
      <c r="L1040" s="350"/>
      <c r="M1040" s="243"/>
      <c r="N1040" s="75"/>
      <c r="O1040" s="76"/>
      <c r="P1040" s="77"/>
    </row>
    <row r="1041" spans="1:16" x14ac:dyDescent="0.25">
      <c r="A1041" s="60">
        <v>9</v>
      </c>
      <c r="B1041" s="62" t="s">
        <v>2026</v>
      </c>
      <c r="C1041" s="62" t="s">
        <v>2027</v>
      </c>
      <c r="D1041" s="62" t="s">
        <v>359</v>
      </c>
      <c r="E1041" s="62" t="s">
        <v>564</v>
      </c>
      <c r="F1041" s="62" t="s">
        <v>934</v>
      </c>
      <c r="G1041" s="64">
        <v>3.0270000000000001</v>
      </c>
      <c r="H1041" s="65">
        <v>9</v>
      </c>
      <c r="I1041" s="143">
        <v>317550</v>
      </c>
      <c r="J1041" s="67">
        <v>45546</v>
      </c>
      <c r="K1041" s="262"/>
      <c r="L1041" s="351"/>
      <c r="M1041" s="263"/>
      <c r="N1041" s="71"/>
      <c r="O1041" s="70"/>
      <c r="P1041" s="72"/>
    </row>
    <row r="1042" spans="1:16" x14ac:dyDescent="0.25">
      <c r="A1042" s="60">
        <v>9</v>
      </c>
      <c r="B1042" s="62" t="s">
        <v>2026</v>
      </c>
      <c r="C1042" s="62" t="s">
        <v>2027</v>
      </c>
      <c r="D1042" s="62" t="s">
        <v>359</v>
      </c>
      <c r="E1042" s="62" t="s">
        <v>2029</v>
      </c>
      <c r="F1042" s="62" t="s">
        <v>1284</v>
      </c>
      <c r="G1042" s="64">
        <v>2.665</v>
      </c>
      <c r="H1042" s="65">
        <v>9</v>
      </c>
      <c r="I1042" s="143">
        <v>344775</v>
      </c>
      <c r="J1042" s="67">
        <v>45546</v>
      </c>
      <c r="K1042" s="242"/>
      <c r="L1042" s="350"/>
      <c r="M1042" s="243"/>
      <c r="N1042" s="71"/>
      <c r="O1042" s="70"/>
      <c r="P1042" s="72"/>
    </row>
    <row r="1043" spans="1:16" x14ac:dyDescent="0.25">
      <c r="A1043" s="60">
        <v>9</v>
      </c>
      <c r="B1043" s="62" t="s">
        <v>2026</v>
      </c>
      <c r="C1043" s="62" t="s">
        <v>2027</v>
      </c>
      <c r="D1043" s="62" t="s">
        <v>359</v>
      </c>
      <c r="E1043" s="62" t="s">
        <v>2030</v>
      </c>
      <c r="F1043" s="62" t="s">
        <v>2031</v>
      </c>
      <c r="G1043" s="64">
        <v>0.6159</v>
      </c>
      <c r="H1043" s="65">
        <v>9</v>
      </c>
      <c r="I1043" s="143">
        <v>86500</v>
      </c>
      <c r="J1043" s="67">
        <v>45546</v>
      </c>
      <c r="K1043" s="279"/>
      <c r="L1043" s="354"/>
      <c r="M1043" s="269"/>
      <c r="N1043" s="71"/>
      <c r="O1043" s="70"/>
      <c r="P1043" s="72"/>
    </row>
    <row r="1044" spans="1:16" x14ac:dyDescent="0.25">
      <c r="A1044" s="60">
        <v>9</v>
      </c>
      <c r="B1044" s="62" t="s">
        <v>2026</v>
      </c>
      <c r="C1044" s="62" t="s">
        <v>2027</v>
      </c>
      <c r="D1044" s="62" t="s">
        <v>359</v>
      </c>
      <c r="E1044" s="62" t="s">
        <v>2032</v>
      </c>
      <c r="F1044" s="62" t="s">
        <v>146</v>
      </c>
      <c r="G1044" s="64">
        <v>1.0338000000000001</v>
      </c>
      <c r="H1044" s="65">
        <v>9</v>
      </c>
      <c r="I1044" s="143">
        <v>129675</v>
      </c>
      <c r="J1044" s="67">
        <v>45546</v>
      </c>
      <c r="K1044" s="242"/>
      <c r="L1044" s="350"/>
      <c r="M1044" s="243"/>
      <c r="N1044" s="75"/>
      <c r="O1044" s="76"/>
      <c r="P1044" s="77"/>
    </row>
    <row r="1045" spans="1:16" x14ac:dyDescent="0.25">
      <c r="A1045" s="60">
        <v>9</v>
      </c>
      <c r="B1045" s="62" t="s">
        <v>2026</v>
      </c>
      <c r="C1045" s="62" t="s">
        <v>2027</v>
      </c>
      <c r="D1045" s="62" t="s">
        <v>359</v>
      </c>
      <c r="E1045" s="62" t="s">
        <v>2033</v>
      </c>
      <c r="F1045" s="62" t="s">
        <v>2034</v>
      </c>
      <c r="G1045" s="64">
        <v>0.45419999999999999</v>
      </c>
      <c r="H1045" s="65">
        <v>8</v>
      </c>
      <c r="I1045" s="143">
        <v>73820</v>
      </c>
      <c r="J1045" s="67">
        <v>45546</v>
      </c>
      <c r="K1045" s="242">
        <f>SUM(I1040:I1045)</f>
        <v>1522255</v>
      </c>
      <c r="L1045" s="350"/>
      <c r="M1045" s="243"/>
      <c r="N1045" s="130">
        <v>1522255</v>
      </c>
      <c r="O1045" s="110">
        <v>0</v>
      </c>
      <c r="P1045" s="77"/>
    </row>
    <row r="1046" spans="1:16" x14ac:dyDescent="0.25">
      <c r="A1046" s="51">
        <v>9</v>
      </c>
      <c r="B1046" s="52" t="s">
        <v>109</v>
      </c>
      <c r="C1046" s="52"/>
      <c r="D1046" s="52"/>
      <c r="E1046" s="52"/>
      <c r="F1046" s="52"/>
      <c r="G1046" s="53"/>
      <c r="H1046" s="54"/>
      <c r="I1046" s="55"/>
      <c r="J1046" s="56"/>
      <c r="K1046" s="276"/>
      <c r="L1046" s="346">
        <f>SUM(K1047:K1079)</f>
        <v>2460766</v>
      </c>
      <c r="M1046" s="226"/>
      <c r="N1046" s="48"/>
      <c r="O1046" s="49"/>
      <c r="P1046" s="58"/>
    </row>
    <row r="1047" spans="1:16" ht="15.6" customHeight="1" x14ac:dyDescent="0.25">
      <c r="A1047" s="60">
        <v>9</v>
      </c>
      <c r="B1047" s="62" t="s">
        <v>2035</v>
      </c>
      <c r="C1047" s="62" t="s">
        <v>2036</v>
      </c>
      <c r="D1047" s="62" t="s">
        <v>144</v>
      </c>
      <c r="E1047" s="62" t="s">
        <v>1357</v>
      </c>
      <c r="F1047" s="62" t="s">
        <v>667</v>
      </c>
      <c r="G1047" s="64">
        <v>0.107</v>
      </c>
      <c r="H1047" s="65">
        <v>10</v>
      </c>
      <c r="I1047" s="143">
        <v>7150</v>
      </c>
      <c r="J1047" s="67">
        <v>45560</v>
      </c>
      <c r="K1047" s="68"/>
      <c r="L1047" s="69"/>
      <c r="M1047" s="70"/>
      <c r="N1047" s="88"/>
      <c r="O1047" s="89"/>
      <c r="P1047" s="90"/>
    </row>
    <row r="1048" spans="1:16" x14ac:dyDescent="0.25">
      <c r="A1048" s="60">
        <v>9</v>
      </c>
      <c r="B1048" s="62" t="s">
        <v>2035</v>
      </c>
      <c r="C1048" s="62" t="s">
        <v>2036</v>
      </c>
      <c r="D1048" s="62" t="s">
        <v>144</v>
      </c>
      <c r="E1048" s="62" t="s">
        <v>2037</v>
      </c>
      <c r="F1048" s="62" t="s">
        <v>1144</v>
      </c>
      <c r="G1048" s="64">
        <v>7.0000000000000007E-2</v>
      </c>
      <c r="H1048" s="65">
        <v>9</v>
      </c>
      <c r="I1048" s="143">
        <v>4950</v>
      </c>
      <c r="J1048" s="67">
        <v>45560</v>
      </c>
      <c r="K1048" s="68"/>
      <c r="L1048" s="69"/>
      <c r="M1048" s="70"/>
      <c r="N1048" s="88"/>
      <c r="O1048" s="89"/>
      <c r="P1048" s="90"/>
    </row>
    <row r="1049" spans="1:16" x14ac:dyDescent="0.25">
      <c r="A1049" s="60">
        <v>9</v>
      </c>
      <c r="B1049" s="62" t="s">
        <v>2035</v>
      </c>
      <c r="C1049" s="62" t="s">
        <v>2036</v>
      </c>
      <c r="D1049" s="62" t="s">
        <v>144</v>
      </c>
      <c r="E1049" s="62" t="s">
        <v>2038</v>
      </c>
      <c r="F1049" s="62" t="s">
        <v>464</v>
      </c>
      <c r="G1049" s="64">
        <v>0.04</v>
      </c>
      <c r="H1049" s="65">
        <v>9</v>
      </c>
      <c r="I1049" s="143">
        <v>3300</v>
      </c>
      <c r="J1049" s="67">
        <v>45560</v>
      </c>
      <c r="K1049" s="68"/>
      <c r="L1049" s="69"/>
      <c r="M1049" s="70"/>
      <c r="N1049" s="88"/>
      <c r="O1049" s="89"/>
      <c r="P1049" s="90"/>
    </row>
    <row r="1050" spans="1:16" x14ac:dyDescent="0.25">
      <c r="A1050" s="60">
        <v>9</v>
      </c>
      <c r="B1050" s="62" t="s">
        <v>2035</v>
      </c>
      <c r="C1050" s="62" t="s">
        <v>2036</v>
      </c>
      <c r="D1050" s="62" t="s">
        <v>144</v>
      </c>
      <c r="E1050" s="62" t="s">
        <v>1430</v>
      </c>
      <c r="F1050" s="62" t="s">
        <v>2039</v>
      </c>
      <c r="G1050" s="64">
        <v>6.5000000000000002E-2</v>
      </c>
      <c r="H1050" s="65">
        <v>9</v>
      </c>
      <c r="I1050" s="143">
        <v>4400</v>
      </c>
      <c r="J1050" s="67">
        <v>45560</v>
      </c>
      <c r="K1050" s="68"/>
      <c r="L1050" s="69"/>
      <c r="M1050" s="70"/>
      <c r="N1050" s="88"/>
      <c r="O1050" s="89"/>
      <c r="P1050" s="90"/>
    </row>
    <row r="1051" spans="1:16" x14ac:dyDescent="0.25">
      <c r="A1051" s="60">
        <v>9</v>
      </c>
      <c r="B1051" s="62" t="s">
        <v>2035</v>
      </c>
      <c r="C1051" s="62" t="s">
        <v>2036</v>
      </c>
      <c r="D1051" s="62" t="s">
        <v>144</v>
      </c>
      <c r="E1051" s="62" t="s">
        <v>2040</v>
      </c>
      <c r="F1051" s="62" t="s">
        <v>466</v>
      </c>
      <c r="G1051" s="64">
        <v>0.13</v>
      </c>
      <c r="H1051" s="65">
        <v>10</v>
      </c>
      <c r="I1051" s="143">
        <v>9350</v>
      </c>
      <c r="J1051" s="67">
        <v>45560</v>
      </c>
      <c r="K1051" s="68"/>
      <c r="L1051" s="69"/>
      <c r="M1051" s="70"/>
      <c r="N1051" s="88"/>
      <c r="O1051" s="89"/>
      <c r="P1051" s="90"/>
    </row>
    <row r="1052" spans="1:16" x14ac:dyDescent="0.25">
      <c r="A1052" s="60">
        <v>9</v>
      </c>
      <c r="B1052" s="62" t="s">
        <v>2035</v>
      </c>
      <c r="C1052" s="62" t="s">
        <v>2036</v>
      </c>
      <c r="D1052" s="62" t="s">
        <v>144</v>
      </c>
      <c r="E1052" s="62" t="s">
        <v>2040</v>
      </c>
      <c r="F1052" s="62" t="s">
        <v>466</v>
      </c>
      <c r="G1052" s="64">
        <v>0.17199999999999999</v>
      </c>
      <c r="H1052" s="65">
        <v>9</v>
      </c>
      <c r="I1052" s="143">
        <v>13750</v>
      </c>
      <c r="J1052" s="67">
        <v>45560</v>
      </c>
      <c r="K1052" s="68">
        <f>SUM(I1047:I1052)</f>
        <v>42900</v>
      </c>
      <c r="L1052" s="69"/>
      <c r="M1052" s="70"/>
      <c r="N1052" s="88">
        <v>42900</v>
      </c>
      <c r="O1052" s="89">
        <v>0</v>
      </c>
      <c r="P1052" s="90"/>
    </row>
    <row r="1053" spans="1:16" x14ac:dyDescent="0.25">
      <c r="A1053" s="60">
        <v>9</v>
      </c>
      <c r="B1053" s="62" t="s">
        <v>2035</v>
      </c>
      <c r="C1053" s="62" t="s">
        <v>2041</v>
      </c>
      <c r="D1053" s="62" t="s">
        <v>144</v>
      </c>
      <c r="E1053" s="62" t="s">
        <v>2042</v>
      </c>
      <c r="F1053" s="62" t="s">
        <v>251</v>
      </c>
      <c r="G1053" s="64">
        <v>0.42</v>
      </c>
      <c r="H1053" s="65">
        <v>10</v>
      </c>
      <c r="I1053" s="143">
        <v>115416</v>
      </c>
      <c r="J1053" s="67">
        <v>45580</v>
      </c>
      <c r="K1053" s="68"/>
      <c r="L1053" s="69"/>
      <c r="M1053" s="70"/>
      <c r="N1053" s="88"/>
      <c r="O1053" s="89"/>
      <c r="P1053" s="90"/>
    </row>
    <row r="1054" spans="1:16" x14ac:dyDescent="0.25">
      <c r="A1054" s="60">
        <v>9</v>
      </c>
      <c r="B1054" s="62" t="s">
        <v>2035</v>
      </c>
      <c r="C1054" s="62" t="s">
        <v>2041</v>
      </c>
      <c r="D1054" s="62" t="s">
        <v>144</v>
      </c>
      <c r="E1054" s="62" t="s">
        <v>2043</v>
      </c>
      <c r="F1054" s="62" t="s">
        <v>239</v>
      </c>
      <c r="G1054" s="64">
        <v>0.65</v>
      </c>
      <c r="H1054" s="65">
        <v>10</v>
      </c>
      <c r="I1054" s="143">
        <v>162792</v>
      </c>
      <c r="J1054" s="67">
        <v>45580</v>
      </c>
      <c r="K1054" s="68"/>
      <c r="L1054" s="69"/>
      <c r="M1054" s="70"/>
      <c r="N1054" s="88"/>
      <c r="O1054" s="89"/>
      <c r="P1054" s="90"/>
    </row>
    <row r="1055" spans="1:16" x14ac:dyDescent="0.25">
      <c r="A1055" s="60">
        <v>9</v>
      </c>
      <c r="B1055" s="62" t="s">
        <v>2035</v>
      </c>
      <c r="C1055" s="62" t="s">
        <v>2041</v>
      </c>
      <c r="D1055" s="62" t="s">
        <v>144</v>
      </c>
      <c r="E1055" s="62" t="s">
        <v>2044</v>
      </c>
      <c r="F1055" s="62" t="s">
        <v>873</v>
      </c>
      <c r="G1055" s="64">
        <v>0.43</v>
      </c>
      <c r="H1055" s="65">
        <v>10</v>
      </c>
      <c r="I1055" s="143">
        <v>75600</v>
      </c>
      <c r="J1055" s="67">
        <v>45580</v>
      </c>
      <c r="K1055" s="68"/>
      <c r="L1055" s="69"/>
      <c r="M1055" s="70"/>
      <c r="N1055" s="88"/>
      <c r="O1055" s="89"/>
      <c r="P1055" s="90"/>
    </row>
    <row r="1056" spans="1:16" x14ac:dyDescent="0.25">
      <c r="A1056" s="60">
        <v>9</v>
      </c>
      <c r="B1056" s="62" t="s">
        <v>2035</v>
      </c>
      <c r="C1056" s="62" t="s">
        <v>2041</v>
      </c>
      <c r="D1056" s="62" t="s">
        <v>144</v>
      </c>
      <c r="E1056" s="62" t="s">
        <v>2045</v>
      </c>
      <c r="F1056" s="62" t="s">
        <v>2046</v>
      </c>
      <c r="G1056" s="64">
        <v>0.94</v>
      </c>
      <c r="H1056" s="65">
        <v>9</v>
      </c>
      <c r="I1056" s="143">
        <v>113400</v>
      </c>
      <c r="J1056" s="67">
        <v>45580</v>
      </c>
      <c r="K1056" s="68"/>
      <c r="L1056" s="69"/>
      <c r="M1056" s="70"/>
      <c r="N1056" s="88"/>
      <c r="O1056" s="89"/>
      <c r="P1056" s="90"/>
    </row>
    <row r="1057" spans="1:16" x14ac:dyDescent="0.25">
      <c r="A1057" s="60">
        <v>9</v>
      </c>
      <c r="B1057" s="62" t="s">
        <v>2035</v>
      </c>
      <c r="C1057" s="62" t="s">
        <v>2041</v>
      </c>
      <c r="D1057" s="62" t="s">
        <v>144</v>
      </c>
      <c r="E1057" s="62" t="s">
        <v>2047</v>
      </c>
      <c r="F1057" s="62" t="s">
        <v>2048</v>
      </c>
      <c r="G1057" s="64">
        <v>0.28000000000000003</v>
      </c>
      <c r="H1057" s="65">
        <v>10</v>
      </c>
      <c r="I1057" s="143">
        <v>35280</v>
      </c>
      <c r="J1057" s="67">
        <v>45580</v>
      </c>
      <c r="K1057" s="68"/>
      <c r="L1057" s="69"/>
      <c r="M1057" s="70"/>
      <c r="N1057" s="88"/>
      <c r="O1057" s="89"/>
      <c r="P1057" s="90"/>
    </row>
    <row r="1058" spans="1:16" x14ac:dyDescent="0.25">
      <c r="A1058" s="60">
        <v>9</v>
      </c>
      <c r="B1058" s="62" t="s">
        <v>2035</v>
      </c>
      <c r="C1058" s="62" t="s">
        <v>2041</v>
      </c>
      <c r="D1058" s="62" t="s">
        <v>144</v>
      </c>
      <c r="E1058" s="62" t="s">
        <v>2049</v>
      </c>
      <c r="F1058" s="62" t="s">
        <v>2050</v>
      </c>
      <c r="G1058" s="64">
        <v>0.24</v>
      </c>
      <c r="H1058" s="65">
        <v>9</v>
      </c>
      <c r="I1058" s="143">
        <v>28560</v>
      </c>
      <c r="J1058" s="67">
        <v>45580</v>
      </c>
      <c r="K1058" s="68"/>
      <c r="L1058" s="69"/>
      <c r="M1058" s="70"/>
      <c r="N1058" s="88"/>
      <c r="O1058" s="89"/>
      <c r="P1058" s="90"/>
    </row>
    <row r="1059" spans="1:16" x14ac:dyDescent="0.25">
      <c r="A1059" s="60">
        <v>9</v>
      </c>
      <c r="B1059" s="62" t="s">
        <v>2035</v>
      </c>
      <c r="C1059" s="62" t="s">
        <v>2041</v>
      </c>
      <c r="D1059" s="62" t="s">
        <v>144</v>
      </c>
      <c r="E1059" s="62" t="s">
        <v>2051</v>
      </c>
      <c r="F1059" s="62" t="s">
        <v>2052</v>
      </c>
      <c r="G1059" s="64">
        <v>0.08</v>
      </c>
      <c r="H1059" s="65">
        <v>9</v>
      </c>
      <c r="I1059" s="143">
        <v>8400</v>
      </c>
      <c r="J1059" s="67">
        <v>45580</v>
      </c>
      <c r="K1059" s="68"/>
      <c r="L1059" s="69"/>
      <c r="M1059" s="70"/>
      <c r="N1059" s="88"/>
      <c r="O1059" s="89"/>
      <c r="P1059" s="90"/>
    </row>
    <row r="1060" spans="1:16" x14ac:dyDescent="0.25">
      <c r="A1060" s="60">
        <v>9</v>
      </c>
      <c r="B1060" s="62" t="s">
        <v>2035</v>
      </c>
      <c r="C1060" s="62" t="s">
        <v>2041</v>
      </c>
      <c r="D1060" s="62" t="s">
        <v>144</v>
      </c>
      <c r="E1060" s="62" t="s">
        <v>2053</v>
      </c>
      <c r="F1060" s="62" t="s">
        <v>2054</v>
      </c>
      <c r="G1060" s="64">
        <v>0.11</v>
      </c>
      <c r="H1060" s="65">
        <v>10</v>
      </c>
      <c r="I1060" s="143">
        <v>13104</v>
      </c>
      <c r="J1060" s="67">
        <v>45580</v>
      </c>
      <c r="K1060" s="68"/>
      <c r="L1060" s="69"/>
      <c r="M1060" s="70"/>
      <c r="N1060" s="88"/>
      <c r="O1060" s="89"/>
      <c r="P1060" s="90"/>
    </row>
    <row r="1061" spans="1:16" x14ac:dyDescent="0.25">
      <c r="A1061" s="60">
        <v>9</v>
      </c>
      <c r="B1061" s="62" t="s">
        <v>2035</v>
      </c>
      <c r="C1061" s="62" t="s">
        <v>2041</v>
      </c>
      <c r="D1061" s="62" t="s">
        <v>144</v>
      </c>
      <c r="E1061" s="62" t="s">
        <v>2055</v>
      </c>
      <c r="F1061" s="62" t="s">
        <v>2056</v>
      </c>
      <c r="G1061" s="64">
        <v>7.0000000000000007E-2</v>
      </c>
      <c r="H1061" s="65">
        <v>9</v>
      </c>
      <c r="I1061" s="143">
        <v>8400</v>
      </c>
      <c r="J1061" s="67">
        <v>45580</v>
      </c>
      <c r="K1061" s="68"/>
      <c r="L1061" s="69"/>
      <c r="M1061" s="70"/>
      <c r="N1061" s="88"/>
      <c r="O1061" s="89"/>
      <c r="P1061" s="90"/>
    </row>
    <row r="1062" spans="1:16" x14ac:dyDescent="0.25">
      <c r="A1062" s="60">
        <v>9</v>
      </c>
      <c r="B1062" s="62" t="s">
        <v>2035</v>
      </c>
      <c r="C1062" s="62" t="s">
        <v>2041</v>
      </c>
      <c r="D1062" s="62" t="s">
        <v>144</v>
      </c>
      <c r="E1062" s="62" t="s">
        <v>2057</v>
      </c>
      <c r="F1062" s="62" t="s">
        <v>2058</v>
      </c>
      <c r="G1062" s="64">
        <v>1.03</v>
      </c>
      <c r="H1062" s="65">
        <v>10</v>
      </c>
      <c r="I1062" s="143">
        <v>92400</v>
      </c>
      <c r="J1062" s="67">
        <v>45580</v>
      </c>
      <c r="K1062" s="68"/>
      <c r="L1062" s="69"/>
      <c r="M1062" s="70"/>
      <c r="N1062" s="88"/>
      <c r="O1062" s="89"/>
      <c r="P1062" s="90"/>
    </row>
    <row r="1063" spans="1:16" x14ac:dyDescent="0.25">
      <c r="A1063" s="60">
        <v>9</v>
      </c>
      <c r="B1063" s="62" t="s">
        <v>2035</v>
      </c>
      <c r="C1063" s="62" t="s">
        <v>2041</v>
      </c>
      <c r="D1063" s="62" t="s">
        <v>144</v>
      </c>
      <c r="E1063" s="62" t="s">
        <v>2059</v>
      </c>
      <c r="F1063" s="62" t="s">
        <v>732</v>
      </c>
      <c r="G1063" s="64">
        <v>0.68</v>
      </c>
      <c r="H1063" s="65">
        <v>9</v>
      </c>
      <c r="I1063" s="143">
        <v>73080</v>
      </c>
      <c r="J1063" s="67">
        <v>45580</v>
      </c>
      <c r="K1063" s="68"/>
      <c r="L1063" s="69"/>
      <c r="M1063" s="70"/>
      <c r="N1063" s="88"/>
      <c r="O1063" s="89"/>
      <c r="P1063" s="90"/>
    </row>
    <row r="1064" spans="1:16" x14ac:dyDescent="0.25">
      <c r="A1064" s="60">
        <v>9</v>
      </c>
      <c r="B1064" s="62" t="s">
        <v>2035</v>
      </c>
      <c r="C1064" s="62" t="s">
        <v>2041</v>
      </c>
      <c r="D1064" s="62" t="s">
        <v>144</v>
      </c>
      <c r="E1064" s="62" t="s">
        <v>2060</v>
      </c>
      <c r="F1064" s="62" t="s">
        <v>2061</v>
      </c>
      <c r="G1064" s="64">
        <v>0.1</v>
      </c>
      <c r="H1064" s="65">
        <v>9</v>
      </c>
      <c r="I1064" s="143">
        <v>29400</v>
      </c>
      <c r="J1064" s="67">
        <v>45580</v>
      </c>
      <c r="K1064" s="68"/>
      <c r="L1064" s="69"/>
      <c r="M1064" s="70"/>
      <c r="N1064" s="88"/>
      <c r="O1064" s="89"/>
      <c r="P1064" s="90"/>
    </row>
    <row r="1065" spans="1:16" x14ac:dyDescent="0.25">
      <c r="A1065" s="60">
        <v>9</v>
      </c>
      <c r="B1065" s="62" t="s">
        <v>2035</v>
      </c>
      <c r="C1065" s="62" t="s">
        <v>2041</v>
      </c>
      <c r="D1065" s="62" t="s">
        <v>144</v>
      </c>
      <c r="E1065" s="62" t="s">
        <v>2062</v>
      </c>
      <c r="F1065" s="62" t="s">
        <v>1392</v>
      </c>
      <c r="G1065" s="64">
        <v>0.16</v>
      </c>
      <c r="H1065" s="65">
        <v>9</v>
      </c>
      <c r="I1065" s="143">
        <v>13440</v>
      </c>
      <c r="J1065" s="67">
        <v>45580</v>
      </c>
      <c r="K1065" s="68">
        <f>SUM(I1053:I1065)</f>
        <v>769272</v>
      </c>
      <c r="L1065" s="69"/>
      <c r="M1065" s="70"/>
      <c r="N1065" s="88">
        <v>769272</v>
      </c>
      <c r="O1065" s="89">
        <v>0</v>
      </c>
      <c r="P1065" s="90"/>
    </row>
    <row r="1066" spans="1:16" x14ac:dyDescent="0.25">
      <c r="A1066" s="60">
        <v>9</v>
      </c>
      <c r="B1066" s="62" t="s">
        <v>2035</v>
      </c>
      <c r="C1066" s="62" t="s">
        <v>2063</v>
      </c>
      <c r="D1066" s="62" t="s">
        <v>144</v>
      </c>
      <c r="E1066" s="62" t="s">
        <v>2064</v>
      </c>
      <c r="F1066" s="62" t="s">
        <v>1919</v>
      </c>
      <c r="G1066" s="64">
        <v>0.98499999999999999</v>
      </c>
      <c r="H1066" s="65">
        <v>10</v>
      </c>
      <c r="I1066" s="143">
        <v>138880</v>
      </c>
      <c r="J1066" s="67">
        <v>45483</v>
      </c>
      <c r="K1066" s="262"/>
      <c r="L1066" s="351"/>
      <c r="M1066" s="263"/>
      <c r="N1066" s="71"/>
      <c r="O1066" s="70"/>
      <c r="P1066" s="72"/>
    </row>
    <row r="1067" spans="1:16" x14ac:dyDescent="0.25">
      <c r="A1067" s="60">
        <v>9</v>
      </c>
      <c r="B1067" s="62" t="s">
        <v>2035</v>
      </c>
      <c r="C1067" s="62" t="s">
        <v>2063</v>
      </c>
      <c r="D1067" s="62" t="s">
        <v>144</v>
      </c>
      <c r="E1067" s="62" t="s">
        <v>2065</v>
      </c>
      <c r="F1067" s="62" t="s">
        <v>2066</v>
      </c>
      <c r="G1067" s="64">
        <v>0.94499999999999995</v>
      </c>
      <c r="H1067" s="65">
        <v>10</v>
      </c>
      <c r="I1067" s="143">
        <v>107520</v>
      </c>
      <c r="J1067" s="67">
        <v>45483</v>
      </c>
      <c r="K1067" s="242"/>
      <c r="L1067" s="350"/>
      <c r="M1067" s="243"/>
      <c r="N1067" s="71"/>
      <c r="O1067" s="70"/>
      <c r="P1067" s="72"/>
    </row>
    <row r="1068" spans="1:16" x14ac:dyDescent="0.25">
      <c r="A1068" s="60">
        <v>9</v>
      </c>
      <c r="B1068" s="62" t="s">
        <v>2035</v>
      </c>
      <c r="C1068" s="62" t="s">
        <v>2063</v>
      </c>
      <c r="D1068" s="62" t="s">
        <v>144</v>
      </c>
      <c r="E1068" s="62" t="s">
        <v>2067</v>
      </c>
      <c r="F1068" s="62" t="s">
        <v>1462</v>
      </c>
      <c r="G1068" s="64">
        <v>2.54</v>
      </c>
      <c r="H1068" s="65">
        <v>10</v>
      </c>
      <c r="I1068" s="143">
        <v>302960</v>
      </c>
      <c r="J1068" s="67">
        <v>45483</v>
      </c>
      <c r="K1068" s="242"/>
      <c r="L1068" s="350"/>
      <c r="M1068" s="243"/>
      <c r="N1068" s="280"/>
      <c r="O1068" s="143"/>
      <c r="P1068" s="281"/>
    </row>
    <row r="1069" spans="1:16" x14ac:dyDescent="0.25">
      <c r="A1069" s="60">
        <v>9</v>
      </c>
      <c r="B1069" s="62" t="s">
        <v>2035</v>
      </c>
      <c r="C1069" s="62" t="s">
        <v>2063</v>
      </c>
      <c r="D1069" s="62" t="s">
        <v>144</v>
      </c>
      <c r="E1069" s="62" t="s">
        <v>2068</v>
      </c>
      <c r="F1069" s="62" t="s">
        <v>2069</v>
      </c>
      <c r="G1069" s="64" t="s">
        <v>2070</v>
      </c>
      <c r="H1069" s="65">
        <v>10</v>
      </c>
      <c r="I1069" s="143">
        <v>84224</v>
      </c>
      <c r="J1069" s="67">
        <v>45483</v>
      </c>
      <c r="K1069" s="242"/>
      <c r="L1069" s="350"/>
      <c r="M1069" s="243"/>
      <c r="N1069" s="280"/>
      <c r="O1069" s="143"/>
      <c r="P1069" s="281"/>
    </row>
    <row r="1070" spans="1:16" x14ac:dyDescent="0.25">
      <c r="A1070" s="60">
        <v>9</v>
      </c>
      <c r="B1070" s="62" t="s">
        <v>2035</v>
      </c>
      <c r="C1070" s="62" t="s">
        <v>2063</v>
      </c>
      <c r="D1070" s="62" t="s">
        <v>144</v>
      </c>
      <c r="E1070" s="62" t="s">
        <v>2071</v>
      </c>
      <c r="F1070" s="62" t="s">
        <v>1277</v>
      </c>
      <c r="G1070" s="64">
        <v>0.502</v>
      </c>
      <c r="H1070" s="65">
        <v>10</v>
      </c>
      <c r="I1070" s="143">
        <v>49280</v>
      </c>
      <c r="J1070" s="67">
        <v>45483</v>
      </c>
      <c r="K1070" s="262"/>
      <c r="L1070" s="351"/>
      <c r="M1070" s="263"/>
      <c r="N1070" s="280"/>
      <c r="O1070" s="143"/>
      <c r="P1070" s="281"/>
    </row>
    <row r="1071" spans="1:16" x14ac:dyDescent="0.25">
      <c r="A1071" s="60">
        <v>9</v>
      </c>
      <c r="B1071" s="62" t="s">
        <v>2035</v>
      </c>
      <c r="C1071" s="62" t="s">
        <v>2063</v>
      </c>
      <c r="D1071" s="62" t="s">
        <v>144</v>
      </c>
      <c r="E1071" s="62" t="s">
        <v>2072</v>
      </c>
      <c r="F1071" s="62" t="s">
        <v>1487</v>
      </c>
      <c r="G1071" s="64">
        <v>0.96</v>
      </c>
      <c r="H1071" s="65">
        <v>10</v>
      </c>
      <c r="I1071" s="143">
        <v>83216</v>
      </c>
      <c r="J1071" s="67">
        <v>45483</v>
      </c>
      <c r="K1071" s="242"/>
      <c r="L1071" s="350"/>
      <c r="M1071" s="243"/>
      <c r="N1071" s="280"/>
      <c r="O1071" s="143"/>
      <c r="P1071" s="281"/>
    </row>
    <row r="1072" spans="1:16" x14ac:dyDescent="0.25">
      <c r="A1072" s="60">
        <v>9</v>
      </c>
      <c r="B1072" s="62" t="s">
        <v>2035</v>
      </c>
      <c r="C1072" s="62" t="s">
        <v>2063</v>
      </c>
      <c r="D1072" s="62" t="s">
        <v>144</v>
      </c>
      <c r="E1072" s="62" t="s">
        <v>2073</v>
      </c>
      <c r="F1072" s="62" t="s">
        <v>2074</v>
      </c>
      <c r="G1072" s="64">
        <v>0.93799999999999994</v>
      </c>
      <c r="H1072" s="65">
        <v>10</v>
      </c>
      <c r="I1072" s="143">
        <v>105840</v>
      </c>
      <c r="J1072" s="67">
        <v>45483</v>
      </c>
      <c r="K1072" s="242"/>
      <c r="L1072" s="350"/>
      <c r="M1072" s="243"/>
      <c r="N1072" s="71"/>
      <c r="O1072" s="70"/>
      <c r="P1072" s="72"/>
    </row>
    <row r="1073" spans="1:46" x14ac:dyDescent="0.25">
      <c r="A1073" s="60">
        <v>9</v>
      </c>
      <c r="B1073" s="62" t="s">
        <v>2035</v>
      </c>
      <c r="C1073" s="62" t="s">
        <v>2063</v>
      </c>
      <c r="D1073" s="62" t="s">
        <v>144</v>
      </c>
      <c r="E1073" s="62" t="s">
        <v>2075</v>
      </c>
      <c r="F1073" s="62" t="s">
        <v>291</v>
      </c>
      <c r="G1073" s="64">
        <v>1.23</v>
      </c>
      <c r="H1073" s="65">
        <v>9</v>
      </c>
      <c r="I1073" s="143">
        <v>106400</v>
      </c>
      <c r="J1073" s="67">
        <v>45483</v>
      </c>
      <c r="K1073" s="68"/>
      <c r="L1073" s="69"/>
      <c r="M1073" s="70"/>
      <c r="N1073" s="88"/>
      <c r="O1073" s="89"/>
      <c r="P1073" s="90"/>
    </row>
    <row r="1074" spans="1:46" x14ac:dyDescent="0.25">
      <c r="A1074" s="60">
        <v>9</v>
      </c>
      <c r="B1074" s="62" t="s">
        <v>2035</v>
      </c>
      <c r="C1074" s="62" t="s">
        <v>2063</v>
      </c>
      <c r="D1074" s="62" t="s">
        <v>144</v>
      </c>
      <c r="E1074" s="62" t="s">
        <v>2076</v>
      </c>
      <c r="F1074" s="62" t="s">
        <v>2077</v>
      </c>
      <c r="G1074" s="64">
        <v>2.1629999999999998</v>
      </c>
      <c r="H1074" s="65">
        <v>10</v>
      </c>
      <c r="I1074" s="143">
        <v>164080</v>
      </c>
      <c r="J1074" s="67">
        <v>45483</v>
      </c>
      <c r="K1074" s="68"/>
      <c r="L1074" s="69"/>
      <c r="M1074" s="70"/>
      <c r="N1074" s="88"/>
      <c r="O1074" s="89"/>
      <c r="P1074" s="90"/>
    </row>
    <row r="1075" spans="1:46" x14ac:dyDescent="0.25">
      <c r="A1075" s="60">
        <v>9</v>
      </c>
      <c r="B1075" s="62" t="s">
        <v>2035</v>
      </c>
      <c r="C1075" s="62" t="s">
        <v>2063</v>
      </c>
      <c r="D1075" s="62" t="s">
        <v>144</v>
      </c>
      <c r="E1075" s="62" t="s">
        <v>2078</v>
      </c>
      <c r="F1075" s="62" t="s">
        <v>2079</v>
      </c>
      <c r="G1075" s="64">
        <v>0.40400000000000003</v>
      </c>
      <c r="H1075" s="65">
        <v>9</v>
      </c>
      <c r="I1075" s="143">
        <v>40320</v>
      </c>
      <c r="J1075" s="67">
        <v>45483</v>
      </c>
      <c r="K1075" s="78"/>
      <c r="L1075" s="331"/>
      <c r="M1075" s="76"/>
      <c r="N1075" s="88"/>
      <c r="O1075" s="89"/>
      <c r="P1075" s="90"/>
    </row>
    <row r="1076" spans="1:46" x14ac:dyDescent="0.25">
      <c r="A1076" s="60">
        <v>9</v>
      </c>
      <c r="B1076" s="62" t="s">
        <v>2035</v>
      </c>
      <c r="C1076" s="62" t="s">
        <v>2063</v>
      </c>
      <c r="D1076" s="62" t="s">
        <v>144</v>
      </c>
      <c r="E1076" s="62" t="s">
        <v>2080</v>
      </c>
      <c r="F1076" s="62" t="s">
        <v>2081</v>
      </c>
      <c r="G1076" s="64">
        <v>0.88500000000000001</v>
      </c>
      <c r="H1076" s="65">
        <v>9</v>
      </c>
      <c r="I1076" s="143">
        <v>72240</v>
      </c>
      <c r="J1076" s="67">
        <v>45483</v>
      </c>
      <c r="K1076" s="68"/>
      <c r="L1076" s="69"/>
      <c r="M1076" s="70"/>
      <c r="N1076" s="88"/>
      <c r="O1076" s="89"/>
      <c r="P1076" s="90"/>
    </row>
    <row r="1077" spans="1:46" x14ac:dyDescent="0.25">
      <c r="A1077" s="60">
        <v>9</v>
      </c>
      <c r="B1077" s="62" t="s">
        <v>2035</v>
      </c>
      <c r="C1077" s="62" t="s">
        <v>2063</v>
      </c>
      <c r="D1077" s="62" t="s">
        <v>144</v>
      </c>
      <c r="E1077" s="62" t="s">
        <v>2082</v>
      </c>
      <c r="F1077" s="62" t="s">
        <v>353</v>
      </c>
      <c r="G1077" s="64">
        <v>0.76300000000000001</v>
      </c>
      <c r="H1077" s="65">
        <v>9</v>
      </c>
      <c r="I1077" s="143">
        <v>70560</v>
      </c>
      <c r="J1077" s="67">
        <v>45483</v>
      </c>
      <c r="K1077" s="78"/>
      <c r="L1077" s="331"/>
      <c r="M1077" s="76"/>
      <c r="N1077" s="88"/>
      <c r="O1077" s="89"/>
      <c r="P1077" s="90"/>
    </row>
    <row r="1078" spans="1:46" x14ac:dyDescent="0.25">
      <c r="A1078" s="60">
        <v>9</v>
      </c>
      <c r="B1078" s="62" t="s">
        <v>2035</v>
      </c>
      <c r="C1078" s="62" t="s">
        <v>2063</v>
      </c>
      <c r="D1078" s="62" t="s">
        <v>144</v>
      </c>
      <c r="E1078" s="62" t="s">
        <v>2083</v>
      </c>
      <c r="F1078" s="62" t="s">
        <v>447</v>
      </c>
      <c r="G1078" s="64">
        <v>3.2949999999999999</v>
      </c>
      <c r="H1078" s="65">
        <v>10</v>
      </c>
      <c r="I1078" s="143">
        <v>285824</v>
      </c>
      <c r="J1078" s="67">
        <v>45483</v>
      </c>
      <c r="K1078" s="78"/>
      <c r="L1078" s="331"/>
      <c r="M1078" s="76"/>
      <c r="N1078" s="88"/>
      <c r="O1078" s="89"/>
      <c r="P1078" s="90"/>
    </row>
    <row r="1079" spans="1:46" x14ac:dyDescent="0.25">
      <c r="A1079" s="60">
        <v>9</v>
      </c>
      <c r="B1079" s="62" t="s">
        <v>2035</v>
      </c>
      <c r="C1079" s="62" t="s">
        <v>2063</v>
      </c>
      <c r="D1079" s="62" t="s">
        <v>144</v>
      </c>
      <c r="E1079" s="62" t="s">
        <v>2084</v>
      </c>
      <c r="F1079" s="62" t="s">
        <v>224</v>
      </c>
      <c r="G1079" s="64" t="s">
        <v>2085</v>
      </c>
      <c r="H1079" s="65">
        <v>10</v>
      </c>
      <c r="I1079" s="143">
        <v>37250</v>
      </c>
      <c r="J1079" s="67">
        <v>45483</v>
      </c>
      <c r="K1079" s="68">
        <f>SUM(I1066:I1079)</f>
        <v>1648594</v>
      </c>
      <c r="L1079" s="69"/>
      <c r="M1079" s="70"/>
      <c r="N1079" s="88">
        <v>1648594</v>
      </c>
      <c r="O1079" s="89">
        <v>0</v>
      </c>
      <c r="P1079" s="90"/>
    </row>
    <row r="1080" spans="1:46" s="127" customFormat="1" ht="18.75" x14ac:dyDescent="0.3">
      <c r="A1080" s="146">
        <v>10</v>
      </c>
      <c r="B1080" s="147" t="s">
        <v>2086</v>
      </c>
      <c r="C1080" s="52"/>
      <c r="D1080" s="282"/>
      <c r="E1080" s="282"/>
      <c r="F1080" s="282"/>
      <c r="G1080" s="283"/>
      <c r="H1080" s="284"/>
      <c r="I1080" s="285"/>
      <c r="J1080" s="286"/>
      <c r="K1080" s="200"/>
      <c r="L1080" s="344"/>
      <c r="M1080" s="355">
        <f>SUM(L1081:L1270)</f>
        <v>19917252.200000003</v>
      </c>
      <c r="N1080" s="48"/>
      <c r="O1080" s="49"/>
      <c r="P1080" s="58"/>
      <c r="Q1080" s="126"/>
      <c r="R1080" s="126"/>
      <c r="S1080" s="126"/>
      <c r="T1080" s="126"/>
      <c r="U1080" s="126"/>
      <c r="V1080" s="126"/>
      <c r="W1080" s="126"/>
      <c r="X1080" s="126"/>
      <c r="Y1080" s="126"/>
      <c r="Z1080" s="126"/>
      <c r="AA1080" s="126"/>
      <c r="AB1080" s="126"/>
      <c r="AC1080" s="126"/>
      <c r="AD1080" s="126"/>
      <c r="AE1080" s="126"/>
      <c r="AF1080" s="126"/>
      <c r="AG1080" s="126"/>
      <c r="AH1080" s="126"/>
      <c r="AI1080" s="126"/>
      <c r="AJ1080" s="126"/>
      <c r="AK1080" s="126"/>
      <c r="AL1080" s="126"/>
      <c r="AM1080" s="126"/>
      <c r="AN1080" s="126"/>
      <c r="AO1080" s="126"/>
      <c r="AP1080" s="126"/>
      <c r="AQ1080" s="126"/>
      <c r="AR1080" s="126"/>
      <c r="AS1080" s="126"/>
      <c r="AT1080" s="126"/>
    </row>
    <row r="1081" spans="1:46" x14ac:dyDescent="0.25">
      <c r="A1081" s="51">
        <v>10</v>
      </c>
      <c r="B1081" s="52" t="s">
        <v>14</v>
      </c>
      <c r="C1081" s="52"/>
      <c r="D1081" s="52"/>
      <c r="E1081" s="52"/>
      <c r="F1081" s="52"/>
      <c r="G1081" s="53"/>
      <c r="H1081" s="54"/>
      <c r="I1081" s="55"/>
      <c r="J1081" s="56"/>
      <c r="K1081" s="85"/>
      <c r="L1081" s="329">
        <f>SUM(I1082:I1099)</f>
        <v>2269718.15</v>
      </c>
      <c r="M1081" s="272"/>
      <c r="N1081" s="48"/>
      <c r="O1081" s="49"/>
      <c r="P1081" s="58"/>
    </row>
    <row r="1082" spans="1:46" s="228" customFormat="1" x14ac:dyDescent="0.25">
      <c r="A1082" s="60">
        <v>10</v>
      </c>
      <c r="B1082" s="62" t="s">
        <v>2087</v>
      </c>
      <c r="C1082" s="62" t="s">
        <v>2088</v>
      </c>
      <c r="D1082" s="62" t="s">
        <v>144</v>
      </c>
      <c r="E1082" s="79" t="s">
        <v>2089</v>
      </c>
      <c r="F1082" s="79" t="s">
        <v>1489</v>
      </c>
      <c r="G1082" s="80">
        <v>0.45400000000000001</v>
      </c>
      <c r="H1082" s="65">
        <v>9</v>
      </c>
      <c r="I1082" s="107">
        <v>46105.35</v>
      </c>
      <c r="J1082" s="67">
        <v>45575</v>
      </c>
      <c r="K1082" s="69"/>
      <c r="L1082" s="67"/>
      <c r="M1082" s="67"/>
      <c r="N1082" s="71"/>
      <c r="O1082" s="70"/>
      <c r="P1082" s="81"/>
      <c r="Q1082" s="227"/>
      <c r="R1082" s="227"/>
      <c r="S1082" s="227"/>
      <c r="T1082" s="227"/>
      <c r="U1082" s="227"/>
      <c r="V1082" s="227"/>
      <c r="W1082" s="227"/>
      <c r="X1082" s="227"/>
      <c r="Y1082" s="227"/>
      <c r="Z1082" s="227"/>
      <c r="AA1082" s="227"/>
      <c r="AB1082" s="227"/>
      <c r="AC1082" s="227"/>
      <c r="AD1082" s="227"/>
      <c r="AE1082" s="227"/>
      <c r="AF1082" s="227"/>
      <c r="AG1082" s="227"/>
      <c r="AH1082" s="227"/>
      <c r="AI1082" s="227"/>
      <c r="AJ1082" s="227"/>
      <c r="AK1082" s="227"/>
      <c r="AL1082" s="227"/>
      <c r="AM1082" s="227"/>
      <c r="AN1082" s="227"/>
      <c r="AO1082" s="227"/>
      <c r="AP1082" s="227"/>
      <c r="AQ1082" s="227"/>
      <c r="AR1082" s="227"/>
      <c r="AS1082" s="227"/>
      <c r="AT1082" s="227"/>
    </row>
    <row r="1083" spans="1:46" s="228" customFormat="1" x14ac:dyDescent="0.25">
      <c r="A1083" s="60">
        <v>10</v>
      </c>
      <c r="B1083" s="62" t="s">
        <v>2087</v>
      </c>
      <c r="C1083" s="62" t="s">
        <v>2088</v>
      </c>
      <c r="D1083" s="62" t="s">
        <v>144</v>
      </c>
      <c r="E1083" s="79" t="s">
        <v>2090</v>
      </c>
      <c r="F1083" s="79" t="s">
        <v>299</v>
      </c>
      <c r="G1083" s="80">
        <v>4.0750000000000002</v>
      </c>
      <c r="H1083" s="65">
        <v>9</v>
      </c>
      <c r="I1083" s="107">
        <v>486600</v>
      </c>
      <c r="J1083" s="67">
        <v>45575</v>
      </c>
      <c r="K1083" s="69"/>
      <c r="L1083" s="67"/>
      <c r="M1083" s="67"/>
      <c r="N1083" s="71"/>
      <c r="O1083" s="70"/>
      <c r="P1083" s="81"/>
      <c r="Q1083" s="227"/>
      <c r="R1083" s="227"/>
      <c r="S1083" s="227"/>
      <c r="T1083" s="227"/>
      <c r="U1083" s="227"/>
      <c r="V1083" s="227"/>
      <c r="W1083" s="227"/>
      <c r="X1083" s="227"/>
      <c r="Y1083" s="227"/>
      <c r="Z1083" s="227"/>
      <c r="AA1083" s="227"/>
      <c r="AB1083" s="227"/>
      <c r="AC1083" s="227"/>
      <c r="AD1083" s="227"/>
      <c r="AE1083" s="227"/>
      <c r="AF1083" s="227"/>
      <c r="AG1083" s="227"/>
      <c r="AH1083" s="227"/>
      <c r="AI1083" s="227"/>
      <c r="AJ1083" s="227"/>
      <c r="AK1083" s="227"/>
      <c r="AL1083" s="227"/>
      <c r="AM1083" s="227"/>
      <c r="AN1083" s="227"/>
      <c r="AO1083" s="227"/>
      <c r="AP1083" s="227"/>
      <c r="AQ1083" s="227"/>
      <c r="AR1083" s="227"/>
      <c r="AS1083" s="227"/>
      <c r="AT1083" s="227"/>
    </row>
    <row r="1084" spans="1:46" s="228" customFormat="1" x14ac:dyDescent="0.25">
      <c r="A1084" s="60">
        <v>10</v>
      </c>
      <c r="B1084" s="62" t="s">
        <v>2087</v>
      </c>
      <c r="C1084" s="62" t="s">
        <v>2088</v>
      </c>
      <c r="D1084" s="62" t="s">
        <v>144</v>
      </c>
      <c r="E1084" s="79" t="s">
        <v>2091</v>
      </c>
      <c r="F1084" s="79" t="s">
        <v>185</v>
      </c>
      <c r="G1084" s="80">
        <v>0.20599999999999999</v>
      </c>
      <c r="H1084" s="65">
        <v>8</v>
      </c>
      <c r="I1084" s="107">
        <v>19099.05</v>
      </c>
      <c r="J1084" s="67">
        <v>45575</v>
      </c>
      <c r="K1084" s="69">
        <f>SUM(I1082:I1084)</f>
        <v>551804.4</v>
      </c>
      <c r="L1084" s="67"/>
      <c r="M1084" s="67"/>
      <c r="N1084" s="71">
        <v>551804.4</v>
      </c>
      <c r="O1084" s="70">
        <v>0</v>
      </c>
      <c r="P1084" s="81"/>
      <c r="Q1084" s="227"/>
      <c r="R1084" s="227"/>
      <c r="S1084" s="227"/>
      <c r="T1084" s="227"/>
      <c r="U1084" s="227"/>
      <c r="V1084" s="227"/>
      <c r="W1084" s="227"/>
      <c r="X1084" s="227"/>
      <c r="Y1084" s="227"/>
      <c r="Z1084" s="227"/>
      <c r="AA1084" s="227"/>
      <c r="AB1084" s="227"/>
      <c r="AC1084" s="227"/>
      <c r="AD1084" s="227"/>
      <c r="AE1084" s="227"/>
      <c r="AF1084" s="227"/>
      <c r="AG1084" s="227"/>
      <c r="AH1084" s="227"/>
      <c r="AI1084" s="227"/>
      <c r="AJ1084" s="227"/>
      <c r="AK1084" s="227"/>
      <c r="AL1084" s="227"/>
      <c r="AM1084" s="227"/>
      <c r="AN1084" s="227"/>
      <c r="AO1084" s="227"/>
      <c r="AP1084" s="227"/>
      <c r="AQ1084" s="227"/>
      <c r="AR1084" s="227"/>
      <c r="AS1084" s="227"/>
      <c r="AT1084" s="227"/>
    </row>
    <row r="1085" spans="1:46" s="228" customFormat="1" x14ac:dyDescent="0.25">
      <c r="A1085" s="60">
        <v>10</v>
      </c>
      <c r="B1085" s="62" t="s">
        <v>2087</v>
      </c>
      <c r="C1085" s="62" t="s">
        <v>2088</v>
      </c>
      <c r="D1085" s="62" t="s">
        <v>144</v>
      </c>
      <c r="E1085" s="79" t="s">
        <v>2092</v>
      </c>
      <c r="F1085" s="79" t="s">
        <v>391</v>
      </c>
      <c r="G1085" s="80">
        <v>1.0269999999999999</v>
      </c>
      <c r="H1085" s="65">
        <v>10</v>
      </c>
      <c r="I1085" s="107">
        <v>141185</v>
      </c>
      <c r="J1085" s="67">
        <v>45576</v>
      </c>
      <c r="K1085" s="69"/>
      <c r="L1085" s="67"/>
      <c r="M1085" s="67"/>
      <c r="N1085" s="71"/>
      <c r="O1085" s="70"/>
      <c r="P1085" s="81"/>
      <c r="Q1085" s="227"/>
      <c r="R1085" s="227"/>
      <c r="S1085" s="227"/>
      <c r="T1085" s="227"/>
      <c r="U1085" s="227"/>
      <c r="V1085" s="227"/>
      <c r="W1085" s="227"/>
      <c r="X1085" s="227"/>
      <c r="Y1085" s="227"/>
      <c r="Z1085" s="227"/>
      <c r="AA1085" s="227"/>
      <c r="AB1085" s="227"/>
      <c r="AC1085" s="227"/>
      <c r="AD1085" s="227"/>
      <c r="AE1085" s="227"/>
      <c r="AF1085" s="227"/>
      <c r="AG1085" s="227"/>
      <c r="AH1085" s="227"/>
      <c r="AI1085" s="227"/>
      <c r="AJ1085" s="227"/>
      <c r="AK1085" s="227"/>
      <c r="AL1085" s="227"/>
      <c r="AM1085" s="227"/>
      <c r="AN1085" s="227"/>
      <c r="AO1085" s="227"/>
      <c r="AP1085" s="227"/>
      <c r="AQ1085" s="227"/>
      <c r="AR1085" s="227"/>
      <c r="AS1085" s="227"/>
      <c r="AT1085" s="227"/>
    </row>
    <row r="1086" spans="1:46" s="228" customFormat="1" ht="15.75" customHeight="1" x14ac:dyDescent="0.25">
      <c r="A1086" s="60">
        <v>10</v>
      </c>
      <c r="B1086" s="62" t="s">
        <v>2087</v>
      </c>
      <c r="C1086" s="62" t="s">
        <v>2088</v>
      </c>
      <c r="D1086" s="62" t="s">
        <v>144</v>
      </c>
      <c r="E1086" s="79" t="s">
        <v>2093</v>
      </c>
      <c r="F1086" s="79" t="s">
        <v>917</v>
      </c>
      <c r="G1086" s="80">
        <v>1.95</v>
      </c>
      <c r="H1086" s="65">
        <v>9</v>
      </c>
      <c r="I1086" s="107">
        <v>217145.25</v>
      </c>
      <c r="J1086" s="67">
        <v>45576</v>
      </c>
      <c r="K1086" s="69"/>
      <c r="L1086" s="67"/>
      <c r="M1086" s="67"/>
      <c r="N1086" s="71"/>
      <c r="O1086" s="70"/>
      <c r="P1086" s="81"/>
      <c r="Q1086" s="227"/>
      <c r="R1086" s="227"/>
      <c r="S1086" s="227"/>
      <c r="T1086" s="227"/>
      <c r="U1086" s="227"/>
      <c r="V1086" s="227"/>
      <c r="W1086" s="227"/>
      <c r="X1086" s="227"/>
      <c r="Y1086" s="227"/>
      <c r="Z1086" s="227"/>
      <c r="AA1086" s="227"/>
      <c r="AB1086" s="227"/>
      <c r="AC1086" s="227"/>
      <c r="AD1086" s="227"/>
      <c r="AE1086" s="227"/>
      <c r="AF1086" s="227"/>
      <c r="AG1086" s="227"/>
      <c r="AH1086" s="227"/>
      <c r="AI1086" s="227"/>
      <c r="AJ1086" s="227"/>
      <c r="AK1086" s="227"/>
      <c r="AL1086" s="227"/>
      <c r="AM1086" s="227"/>
      <c r="AN1086" s="227"/>
      <c r="AO1086" s="227"/>
      <c r="AP1086" s="227"/>
      <c r="AQ1086" s="227"/>
      <c r="AR1086" s="227"/>
      <c r="AS1086" s="227"/>
      <c r="AT1086" s="227"/>
    </row>
    <row r="1087" spans="1:46" s="228" customFormat="1" x14ac:dyDescent="0.25">
      <c r="A1087" s="60">
        <v>10</v>
      </c>
      <c r="B1087" s="62" t="s">
        <v>2087</v>
      </c>
      <c r="C1087" s="62" t="s">
        <v>2088</v>
      </c>
      <c r="D1087" s="62" t="s">
        <v>144</v>
      </c>
      <c r="E1087" s="79" t="s">
        <v>2094</v>
      </c>
      <c r="F1087" s="79" t="s">
        <v>552</v>
      </c>
      <c r="G1087" s="80">
        <v>0.875</v>
      </c>
      <c r="H1087" s="65">
        <v>9</v>
      </c>
      <c r="I1087" s="107">
        <v>108146.85</v>
      </c>
      <c r="J1087" s="67">
        <v>45576</v>
      </c>
      <c r="K1087" s="69"/>
      <c r="L1087" s="67"/>
      <c r="M1087" s="67"/>
      <c r="N1087" s="71"/>
      <c r="O1087" s="70"/>
      <c r="P1087" s="81"/>
      <c r="Q1087" s="227"/>
      <c r="R1087" s="227"/>
      <c r="S1087" s="227"/>
      <c r="T1087" s="227"/>
      <c r="U1087" s="227"/>
      <c r="V1087" s="227"/>
      <c r="W1087" s="227"/>
      <c r="X1087" s="227"/>
      <c r="Y1087" s="227"/>
      <c r="Z1087" s="227"/>
      <c r="AA1087" s="227"/>
      <c r="AB1087" s="227"/>
      <c r="AC1087" s="227"/>
      <c r="AD1087" s="227"/>
      <c r="AE1087" s="227"/>
      <c r="AF1087" s="227"/>
      <c r="AG1087" s="227"/>
      <c r="AH1087" s="227"/>
      <c r="AI1087" s="227"/>
      <c r="AJ1087" s="227"/>
      <c r="AK1087" s="227"/>
      <c r="AL1087" s="227"/>
      <c r="AM1087" s="227"/>
      <c r="AN1087" s="227"/>
      <c r="AO1087" s="227"/>
      <c r="AP1087" s="227"/>
      <c r="AQ1087" s="227"/>
      <c r="AR1087" s="227"/>
      <c r="AS1087" s="227"/>
      <c r="AT1087" s="227"/>
    </row>
    <row r="1088" spans="1:46" s="228" customFormat="1" x14ac:dyDescent="0.25">
      <c r="A1088" s="60">
        <v>10</v>
      </c>
      <c r="B1088" s="62" t="s">
        <v>2087</v>
      </c>
      <c r="C1088" s="62" t="s">
        <v>2088</v>
      </c>
      <c r="D1088" s="62" t="s">
        <v>144</v>
      </c>
      <c r="E1088" s="79" t="s">
        <v>2095</v>
      </c>
      <c r="F1088" s="79" t="s">
        <v>361</v>
      </c>
      <c r="G1088" s="80">
        <v>0.51</v>
      </c>
      <c r="H1088" s="65">
        <v>10</v>
      </c>
      <c r="I1088" s="107">
        <v>52917.75</v>
      </c>
      <c r="J1088" s="67">
        <v>45576</v>
      </c>
      <c r="K1088" s="69">
        <f>SUM(I1085:I1088)</f>
        <v>519394.85</v>
      </c>
      <c r="L1088" s="67"/>
      <c r="M1088" s="67"/>
      <c r="N1088" s="71">
        <v>519394.85</v>
      </c>
      <c r="O1088" s="70">
        <v>0</v>
      </c>
      <c r="P1088" s="81"/>
      <c r="Q1088" s="227"/>
      <c r="R1088" s="227"/>
      <c r="S1088" s="227"/>
      <c r="T1088" s="227"/>
      <c r="U1088" s="227"/>
      <c r="V1088" s="227"/>
      <c r="W1088" s="227"/>
      <c r="X1088" s="227"/>
      <c r="Y1088" s="227"/>
      <c r="Z1088" s="227"/>
      <c r="AA1088" s="227"/>
      <c r="AB1088" s="227"/>
      <c r="AC1088" s="227"/>
      <c r="AD1088" s="227"/>
      <c r="AE1088" s="227"/>
      <c r="AF1088" s="227"/>
      <c r="AG1088" s="227"/>
      <c r="AH1088" s="227"/>
      <c r="AI1088" s="227"/>
      <c r="AJ1088" s="227"/>
      <c r="AK1088" s="227"/>
      <c r="AL1088" s="227"/>
      <c r="AM1088" s="227"/>
      <c r="AN1088" s="227"/>
      <c r="AO1088" s="227"/>
      <c r="AP1088" s="227"/>
      <c r="AQ1088" s="227"/>
      <c r="AR1088" s="227"/>
      <c r="AS1088" s="227"/>
      <c r="AT1088" s="227"/>
    </row>
    <row r="1089" spans="1:46" s="228" customFormat="1" x14ac:dyDescent="0.25">
      <c r="A1089" s="60">
        <v>10</v>
      </c>
      <c r="B1089" s="62" t="s">
        <v>2087</v>
      </c>
      <c r="C1089" s="62" t="s">
        <v>2088</v>
      </c>
      <c r="D1089" s="62" t="s">
        <v>144</v>
      </c>
      <c r="E1089" s="79" t="s">
        <v>2096</v>
      </c>
      <c r="F1089" s="79" t="s">
        <v>1209</v>
      </c>
      <c r="G1089" s="80">
        <v>1.714</v>
      </c>
      <c r="H1089" s="65">
        <v>10</v>
      </c>
      <c r="I1089" s="107">
        <v>244869.5</v>
      </c>
      <c r="J1089" s="67">
        <v>45576</v>
      </c>
      <c r="K1089" s="69">
        <f>SUM(I1089)</f>
        <v>244869.5</v>
      </c>
      <c r="L1089" s="67"/>
      <c r="M1089" s="67"/>
      <c r="N1089" s="71"/>
      <c r="O1089" s="70"/>
      <c r="P1089" s="81"/>
      <c r="Q1089" s="227"/>
      <c r="R1089" s="227"/>
      <c r="S1089" s="227"/>
      <c r="T1089" s="227"/>
      <c r="U1089" s="227"/>
      <c r="V1089" s="227"/>
      <c r="W1089" s="227"/>
      <c r="X1089" s="227"/>
      <c r="Y1089" s="227"/>
      <c r="Z1089" s="227"/>
      <c r="AA1089" s="227"/>
      <c r="AB1089" s="227"/>
      <c r="AC1089" s="227"/>
      <c r="AD1089" s="227"/>
      <c r="AE1089" s="227"/>
      <c r="AF1089" s="227"/>
      <c r="AG1089" s="227"/>
      <c r="AH1089" s="227"/>
      <c r="AI1089" s="227"/>
      <c r="AJ1089" s="227"/>
      <c r="AK1089" s="227"/>
      <c r="AL1089" s="227"/>
      <c r="AM1089" s="227"/>
      <c r="AN1089" s="227"/>
      <c r="AO1089" s="227"/>
      <c r="AP1089" s="227"/>
      <c r="AQ1089" s="227"/>
      <c r="AR1089" s="227"/>
      <c r="AS1089" s="227"/>
      <c r="AT1089" s="227"/>
    </row>
    <row r="1090" spans="1:46" s="228" customFormat="1" x14ac:dyDescent="0.25">
      <c r="A1090" s="60">
        <v>10</v>
      </c>
      <c r="B1090" s="62" t="s">
        <v>2087</v>
      </c>
      <c r="C1090" s="62" t="s">
        <v>2088</v>
      </c>
      <c r="D1090" s="62" t="s">
        <v>144</v>
      </c>
      <c r="E1090" s="79" t="s">
        <v>2097</v>
      </c>
      <c r="F1090" s="79" t="s">
        <v>915</v>
      </c>
      <c r="G1090" s="80">
        <v>0.28399999999999997</v>
      </c>
      <c r="H1090" s="65">
        <v>10</v>
      </c>
      <c r="I1090" s="107">
        <v>25587.5</v>
      </c>
      <c r="J1090" s="67">
        <v>45579</v>
      </c>
      <c r="K1090" s="69"/>
      <c r="L1090" s="67"/>
      <c r="M1090" s="67"/>
      <c r="N1090" s="71"/>
      <c r="O1090" s="70"/>
      <c r="P1090" s="81"/>
      <c r="Q1090" s="227"/>
      <c r="R1090" s="227"/>
      <c r="S1090" s="227"/>
      <c r="T1090" s="227"/>
      <c r="U1090" s="227"/>
      <c r="V1090" s="227"/>
      <c r="W1090" s="227"/>
      <c r="X1090" s="227"/>
      <c r="Y1090" s="227"/>
      <c r="Z1090" s="227"/>
      <c r="AA1090" s="227"/>
      <c r="AB1090" s="227"/>
      <c r="AC1090" s="227"/>
      <c r="AD1090" s="227"/>
      <c r="AE1090" s="227"/>
      <c r="AF1090" s="227"/>
      <c r="AG1090" s="227"/>
      <c r="AH1090" s="227"/>
      <c r="AI1090" s="227"/>
      <c r="AJ1090" s="227"/>
      <c r="AK1090" s="227"/>
      <c r="AL1090" s="227"/>
      <c r="AM1090" s="227"/>
      <c r="AN1090" s="227"/>
      <c r="AO1090" s="227"/>
      <c r="AP1090" s="227"/>
      <c r="AQ1090" s="227"/>
      <c r="AR1090" s="227"/>
      <c r="AS1090" s="227"/>
      <c r="AT1090" s="227"/>
    </row>
    <row r="1091" spans="1:46" s="228" customFormat="1" x14ac:dyDescent="0.25">
      <c r="A1091" s="60">
        <v>10</v>
      </c>
      <c r="B1091" s="62" t="s">
        <v>2087</v>
      </c>
      <c r="C1091" s="62" t="s">
        <v>2088</v>
      </c>
      <c r="D1091" s="62" t="s">
        <v>144</v>
      </c>
      <c r="E1091" s="79" t="s">
        <v>2098</v>
      </c>
      <c r="F1091" s="79" t="s">
        <v>183</v>
      </c>
      <c r="G1091" s="80">
        <v>0.30299999999999999</v>
      </c>
      <c r="H1091" s="65">
        <v>10</v>
      </c>
      <c r="I1091" s="107">
        <v>27812.5</v>
      </c>
      <c r="J1091" s="67">
        <v>45579</v>
      </c>
      <c r="K1091" s="69">
        <f>SUM(I1090:I1091)</f>
        <v>53400</v>
      </c>
      <c r="L1091" s="67"/>
      <c r="M1091" s="67"/>
      <c r="N1091" s="71">
        <v>53400</v>
      </c>
      <c r="O1091" s="70">
        <v>0</v>
      </c>
      <c r="P1091" s="81"/>
      <c r="Q1091" s="227"/>
      <c r="R1091" s="227"/>
      <c r="S1091" s="227"/>
      <c r="T1091" s="227"/>
      <c r="U1091" s="227"/>
      <c r="V1091" s="227"/>
      <c r="W1091" s="227"/>
      <c r="X1091" s="227"/>
      <c r="Y1091" s="227"/>
      <c r="Z1091" s="227"/>
      <c r="AA1091" s="227"/>
      <c r="AB1091" s="227"/>
      <c r="AC1091" s="227"/>
      <c r="AD1091" s="227"/>
      <c r="AE1091" s="227"/>
      <c r="AF1091" s="227"/>
      <c r="AG1091" s="227"/>
      <c r="AH1091" s="227"/>
      <c r="AI1091" s="227"/>
      <c r="AJ1091" s="227"/>
      <c r="AK1091" s="227"/>
      <c r="AL1091" s="227"/>
      <c r="AM1091" s="227"/>
      <c r="AN1091" s="227"/>
      <c r="AO1091" s="227"/>
      <c r="AP1091" s="227"/>
      <c r="AQ1091" s="227"/>
      <c r="AR1091" s="227"/>
      <c r="AS1091" s="227"/>
      <c r="AT1091" s="227"/>
    </row>
    <row r="1092" spans="1:46" s="228" customFormat="1" x14ac:dyDescent="0.25">
      <c r="A1092" s="60">
        <v>10</v>
      </c>
      <c r="B1092" s="62" t="s">
        <v>2087</v>
      </c>
      <c r="C1092" s="62" t="s">
        <v>2088</v>
      </c>
      <c r="D1092" s="62" t="s">
        <v>144</v>
      </c>
      <c r="E1092" s="79" t="s">
        <v>2099</v>
      </c>
      <c r="F1092" s="79" t="s">
        <v>353</v>
      </c>
      <c r="G1092" s="80">
        <v>2.8239999999999998</v>
      </c>
      <c r="H1092" s="65">
        <v>10</v>
      </c>
      <c r="I1092" s="107">
        <v>337578.75</v>
      </c>
      <c r="J1092" s="67">
        <v>45579</v>
      </c>
      <c r="K1092" s="69"/>
      <c r="L1092" s="67"/>
      <c r="M1092" s="67"/>
      <c r="N1092" s="71"/>
      <c r="O1092" s="70"/>
      <c r="P1092" s="81"/>
      <c r="Q1092" s="227"/>
      <c r="R1092" s="227"/>
      <c r="S1092" s="227"/>
      <c r="T1092" s="227"/>
      <c r="U1092" s="227"/>
      <c r="V1092" s="227"/>
      <c r="W1092" s="227"/>
      <c r="X1092" s="227"/>
      <c r="Y1092" s="227"/>
      <c r="Z1092" s="227"/>
      <c r="AA1092" s="227"/>
      <c r="AB1092" s="227"/>
      <c r="AC1092" s="227"/>
      <c r="AD1092" s="227"/>
      <c r="AE1092" s="227"/>
      <c r="AF1092" s="227"/>
      <c r="AG1092" s="227"/>
      <c r="AH1092" s="227"/>
      <c r="AI1092" s="227"/>
      <c r="AJ1092" s="227"/>
      <c r="AK1092" s="227"/>
      <c r="AL1092" s="227"/>
      <c r="AM1092" s="227"/>
      <c r="AN1092" s="227"/>
      <c r="AO1092" s="227"/>
      <c r="AP1092" s="227"/>
      <c r="AQ1092" s="227"/>
      <c r="AR1092" s="227"/>
      <c r="AS1092" s="227"/>
      <c r="AT1092" s="227"/>
    </row>
    <row r="1093" spans="1:46" s="228" customFormat="1" x14ac:dyDescent="0.25">
      <c r="A1093" s="60">
        <v>10</v>
      </c>
      <c r="B1093" s="62" t="s">
        <v>2087</v>
      </c>
      <c r="C1093" s="62" t="s">
        <v>2088</v>
      </c>
      <c r="D1093" s="62" t="s">
        <v>144</v>
      </c>
      <c r="E1093" s="79" t="s">
        <v>2100</v>
      </c>
      <c r="F1093" s="79" t="s">
        <v>2101</v>
      </c>
      <c r="G1093" s="80">
        <v>0.70799999999999996</v>
      </c>
      <c r="H1093" s="65">
        <v>9</v>
      </c>
      <c r="I1093" s="107">
        <v>123231.45</v>
      </c>
      <c r="J1093" s="67">
        <v>45579</v>
      </c>
      <c r="K1093" s="69"/>
      <c r="L1093" s="67"/>
      <c r="M1093" s="67"/>
      <c r="N1093" s="71"/>
      <c r="O1093" s="70"/>
      <c r="P1093" s="81"/>
      <c r="Q1093" s="227"/>
      <c r="R1093" s="227"/>
      <c r="S1093" s="227"/>
      <c r="T1093" s="227"/>
      <c r="U1093" s="227"/>
      <c r="V1093" s="227"/>
      <c r="W1093" s="227"/>
      <c r="X1093" s="227"/>
      <c r="Y1093" s="227"/>
      <c r="Z1093" s="227"/>
      <c r="AA1093" s="227"/>
      <c r="AB1093" s="227"/>
      <c r="AC1093" s="227"/>
      <c r="AD1093" s="227"/>
      <c r="AE1093" s="227"/>
      <c r="AF1093" s="227"/>
      <c r="AG1093" s="227"/>
      <c r="AH1093" s="227"/>
      <c r="AI1093" s="227"/>
      <c r="AJ1093" s="227"/>
      <c r="AK1093" s="227"/>
      <c r="AL1093" s="227"/>
      <c r="AM1093" s="227"/>
      <c r="AN1093" s="227"/>
      <c r="AO1093" s="227"/>
      <c r="AP1093" s="227"/>
      <c r="AQ1093" s="227"/>
      <c r="AR1093" s="227"/>
      <c r="AS1093" s="227"/>
      <c r="AT1093" s="227"/>
    </row>
    <row r="1094" spans="1:46" s="228" customFormat="1" x14ac:dyDescent="0.25">
      <c r="A1094" s="60">
        <v>10</v>
      </c>
      <c r="B1094" s="62" t="s">
        <v>2087</v>
      </c>
      <c r="C1094" s="62" t="s">
        <v>2088</v>
      </c>
      <c r="D1094" s="62" t="s">
        <v>144</v>
      </c>
      <c r="E1094" s="79" t="s">
        <v>2102</v>
      </c>
      <c r="F1094" s="79" t="s">
        <v>1637</v>
      </c>
      <c r="G1094" s="80">
        <v>0.45600000000000002</v>
      </c>
      <c r="H1094" s="65">
        <v>10</v>
      </c>
      <c r="I1094" s="107">
        <v>67515.75</v>
      </c>
      <c r="J1094" s="67">
        <v>45579</v>
      </c>
      <c r="K1094" s="69"/>
      <c r="L1094" s="67"/>
      <c r="M1094" s="67"/>
      <c r="N1094" s="71"/>
      <c r="O1094" s="70"/>
      <c r="P1094" s="81"/>
      <c r="Q1094" s="227"/>
      <c r="R1094" s="227"/>
      <c r="S1094" s="227"/>
      <c r="T1094" s="227"/>
      <c r="U1094" s="227"/>
      <c r="V1094" s="227"/>
      <c r="W1094" s="227"/>
      <c r="X1094" s="227"/>
      <c r="Y1094" s="227"/>
      <c r="Z1094" s="227"/>
      <c r="AA1094" s="227"/>
      <c r="AB1094" s="227"/>
      <c r="AC1094" s="227"/>
      <c r="AD1094" s="227"/>
      <c r="AE1094" s="227"/>
      <c r="AF1094" s="227"/>
      <c r="AG1094" s="227"/>
      <c r="AH1094" s="227"/>
      <c r="AI1094" s="227"/>
      <c r="AJ1094" s="227"/>
      <c r="AK1094" s="227"/>
      <c r="AL1094" s="227"/>
      <c r="AM1094" s="227"/>
      <c r="AN1094" s="227"/>
      <c r="AO1094" s="227"/>
      <c r="AP1094" s="227"/>
      <c r="AQ1094" s="227"/>
      <c r="AR1094" s="227"/>
      <c r="AS1094" s="227"/>
      <c r="AT1094" s="227"/>
    </row>
    <row r="1095" spans="1:46" s="228" customFormat="1" ht="20.25" customHeight="1" x14ac:dyDescent="0.25">
      <c r="A1095" s="60">
        <v>10</v>
      </c>
      <c r="B1095" s="62" t="s">
        <v>2087</v>
      </c>
      <c r="C1095" s="62" t="s">
        <v>2088</v>
      </c>
      <c r="D1095" s="62" t="s">
        <v>144</v>
      </c>
      <c r="E1095" s="79" t="s">
        <v>2103</v>
      </c>
      <c r="F1095" s="79" t="s">
        <v>915</v>
      </c>
      <c r="G1095" s="80">
        <v>1.5820000000000001</v>
      </c>
      <c r="H1095" s="65">
        <v>10</v>
      </c>
      <c r="I1095" s="107">
        <v>196221.45</v>
      </c>
      <c r="J1095" s="67">
        <v>45579</v>
      </c>
      <c r="K1095" s="69">
        <f>SUM(I1092:I1095)</f>
        <v>724547.39999999991</v>
      </c>
      <c r="L1095" s="67"/>
      <c r="M1095" s="67"/>
      <c r="N1095" s="71">
        <v>724547.4</v>
      </c>
      <c r="O1095" s="70">
        <v>0</v>
      </c>
      <c r="P1095" s="81"/>
      <c r="Q1095" s="227"/>
      <c r="R1095" s="227"/>
      <c r="S1095" s="227"/>
      <c r="T1095" s="227"/>
      <c r="U1095" s="227"/>
      <c r="V1095" s="227"/>
      <c r="W1095" s="227"/>
      <c r="X1095" s="227"/>
      <c r="Y1095" s="227"/>
      <c r="Z1095" s="227"/>
      <c r="AA1095" s="227"/>
      <c r="AB1095" s="227"/>
      <c r="AC1095" s="227"/>
      <c r="AD1095" s="227"/>
      <c r="AE1095" s="227"/>
      <c r="AF1095" s="227"/>
      <c r="AG1095" s="227"/>
      <c r="AH1095" s="227"/>
      <c r="AI1095" s="227"/>
      <c r="AJ1095" s="227"/>
      <c r="AK1095" s="227"/>
      <c r="AL1095" s="227"/>
      <c r="AM1095" s="227"/>
      <c r="AN1095" s="227"/>
      <c r="AO1095" s="227"/>
      <c r="AP1095" s="227"/>
      <c r="AQ1095" s="227"/>
      <c r="AR1095" s="227"/>
      <c r="AS1095" s="227"/>
      <c r="AT1095" s="227"/>
    </row>
    <row r="1096" spans="1:46" s="228" customFormat="1" x14ac:dyDescent="0.25">
      <c r="A1096" s="60">
        <v>10</v>
      </c>
      <c r="B1096" s="62" t="s">
        <v>2087</v>
      </c>
      <c r="C1096" s="62" t="s">
        <v>2104</v>
      </c>
      <c r="D1096" s="62" t="s">
        <v>144</v>
      </c>
      <c r="E1096" s="79" t="s">
        <v>2105</v>
      </c>
      <c r="F1096" s="79" t="s">
        <v>249</v>
      </c>
      <c r="G1096" s="80">
        <v>0.4</v>
      </c>
      <c r="H1096" s="65">
        <v>10</v>
      </c>
      <c r="I1096" s="107">
        <v>64238</v>
      </c>
      <c r="J1096" s="67">
        <v>45579</v>
      </c>
      <c r="K1096" s="69"/>
      <c r="L1096" s="67"/>
      <c r="M1096" s="67"/>
      <c r="N1096" s="71"/>
      <c r="O1096" s="70"/>
      <c r="P1096" s="81"/>
      <c r="Q1096" s="227"/>
      <c r="R1096" s="227"/>
      <c r="S1096" s="227"/>
      <c r="T1096" s="227"/>
      <c r="U1096" s="227"/>
      <c r="V1096" s="227"/>
      <c r="W1096" s="227"/>
      <c r="X1096" s="227"/>
      <c r="Y1096" s="227"/>
      <c r="Z1096" s="227"/>
      <c r="AA1096" s="227"/>
      <c r="AB1096" s="227"/>
      <c r="AC1096" s="227"/>
      <c r="AD1096" s="227"/>
      <c r="AE1096" s="227"/>
      <c r="AF1096" s="227"/>
      <c r="AG1096" s="227"/>
      <c r="AH1096" s="227"/>
      <c r="AI1096" s="227"/>
      <c r="AJ1096" s="227"/>
      <c r="AK1096" s="227"/>
      <c r="AL1096" s="227"/>
      <c r="AM1096" s="227"/>
      <c r="AN1096" s="227"/>
      <c r="AO1096" s="227"/>
      <c r="AP1096" s="227"/>
      <c r="AQ1096" s="227"/>
      <c r="AR1096" s="227"/>
      <c r="AS1096" s="227"/>
      <c r="AT1096" s="227"/>
    </row>
    <row r="1097" spans="1:46" s="228" customFormat="1" x14ac:dyDescent="0.25">
      <c r="A1097" s="60">
        <v>10</v>
      </c>
      <c r="B1097" s="62" t="s">
        <v>2087</v>
      </c>
      <c r="C1097" s="62" t="s">
        <v>2104</v>
      </c>
      <c r="D1097" s="62" t="s">
        <v>144</v>
      </c>
      <c r="E1097" s="79" t="s">
        <v>1593</v>
      </c>
      <c r="F1097" s="79" t="s">
        <v>241</v>
      </c>
      <c r="G1097" s="80">
        <v>0.05</v>
      </c>
      <c r="H1097" s="65">
        <v>10</v>
      </c>
      <c r="I1097" s="107">
        <v>13363</v>
      </c>
      <c r="J1097" s="67">
        <v>45579</v>
      </c>
      <c r="K1097" s="69"/>
      <c r="L1097" s="67"/>
      <c r="M1097" s="67"/>
      <c r="N1097" s="71"/>
      <c r="O1097" s="70"/>
      <c r="P1097" s="81"/>
      <c r="Q1097" s="227"/>
      <c r="R1097" s="227"/>
      <c r="S1097" s="227"/>
      <c r="T1097" s="227"/>
      <c r="U1097" s="227"/>
      <c r="V1097" s="227"/>
      <c r="W1097" s="227"/>
      <c r="X1097" s="227"/>
      <c r="Y1097" s="227"/>
      <c r="Z1097" s="227"/>
      <c r="AA1097" s="227"/>
      <c r="AB1097" s="227"/>
      <c r="AC1097" s="227"/>
      <c r="AD1097" s="227"/>
      <c r="AE1097" s="227"/>
      <c r="AF1097" s="227"/>
      <c r="AG1097" s="227"/>
      <c r="AH1097" s="227"/>
      <c r="AI1097" s="227"/>
      <c r="AJ1097" s="227"/>
      <c r="AK1097" s="227"/>
      <c r="AL1097" s="227"/>
      <c r="AM1097" s="227"/>
      <c r="AN1097" s="227"/>
      <c r="AO1097" s="227"/>
      <c r="AP1097" s="227"/>
      <c r="AQ1097" s="227"/>
      <c r="AR1097" s="227"/>
      <c r="AS1097" s="227"/>
      <c r="AT1097" s="227"/>
    </row>
    <row r="1098" spans="1:46" s="228" customFormat="1" x14ac:dyDescent="0.25">
      <c r="A1098" s="60">
        <v>10</v>
      </c>
      <c r="B1098" s="62" t="s">
        <v>2087</v>
      </c>
      <c r="C1098" s="62" t="s">
        <v>2104</v>
      </c>
      <c r="D1098" s="62" t="s">
        <v>144</v>
      </c>
      <c r="E1098" s="79" t="s">
        <v>2106</v>
      </c>
      <c r="F1098" s="79" t="s">
        <v>1025</v>
      </c>
      <c r="G1098" s="80">
        <v>0.2</v>
      </c>
      <c r="H1098" s="65">
        <v>9</v>
      </c>
      <c r="I1098" s="107">
        <v>40613</v>
      </c>
      <c r="J1098" s="67">
        <v>45579</v>
      </c>
      <c r="K1098" s="69"/>
      <c r="L1098" s="67"/>
      <c r="M1098" s="67"/>
      <c r="N1098" s="71"/>
      <c r="O1098" s="70"/>
      <c r="P1098" s="81"/>
      <c r="Q1098" s="227"/>
      <c r="R1098" s="227"/>
      <c r="S1098" s="227"/>
      <c r="T1098" s="227"/>
      <c r="U1098" s="227"/>
      <c r="V1098" s="227"/>
      <c r="W1098" s="227"/>
      <c r="X1098" s="227"/>
      <c r="Y1098" s="227"/>
      <c r="Z1098" s="227"/>
      <c r="AA1098" s="227"/>
      <c r="AB1098" s="227"/>
      <c r="AC1098" s="227"/>
      <c r="AD1098" s="227"/>
      <c r="AE1098" s="227"/>
      <c r="AF1098" s="227"/>
      <c r="AG1098" s="227"/>
      <c r="AH1098" s="227"/>
      <c r="AI1098" s="227"/>
      <c r="AJ1098" s="227"/>
      <c r="AK1098" s="227"/>
      <c r="AL1098" s="227"/>
      <c r="AM1098" s="227"/>
      <c r="AN1098" s="227"/>
      <c r="AO1098" s="227"/>
      <c r="AP1098" s="227"/>
      <c r="AQ1098" s="227"/>
      <c r="AR1098" s="227"/>
      <c r="AS1098" s="227"/>
      <c r="AT1098" s="227"/>
    </row>
    <row r="1099" spans="1:46" s="228" customFormat="1" x14ac:dyDescent="0.25">
      <c r="A1099" s="60">
        <v>10</v>
      </c>
      <c r="B1099" s="62" t="s">
        <v>2087</v>
      </c>
      <c r="C1099" s="62" t="s">
        <v>2104</v>
      </c>
      <c r="D1099" s="62" t="s">
        <v>144</v>
      </c>
      <c r="E1099" s="79" t="s">
        <v>2107</v>
      </c>
      <c r="F1099" s="79" t="s">
        <v>251</v>
      </c>
      <c r="G1099" s="80">
        <v>0.4</v>
      </c>
      <c r="H1099" s="65">
        <v>9</v>
      </c>
      <c r="I1099" s="107">
        <v>57488</v>
      </c>
      <c r="J1099" s="67">
        <v>45579</v>
      </c>
      <c r="K1099" s="69">
        <f>SUM(I1096:I1099)</f>
        <v>175702</v>
      </c>
      <c r="L1099" s="67"/>
      <c r="M1099" s="67"/>
      <c r="N1099" s="71">
        <v>158132</v>
      </c>
      <c r="O1099" s="70">
        <v>17570</v>
      </c>
      <c r="P1099" s="81"/>
      <c r="Q1099" s="227"/>
      <c r="R1099" s="227"/>
      <c r="S1099" s="227"/>
      <c r="T1099" s="227"/>
      <c r="U1099" s="227"/>
      <c r="V1099" s="227"/>
      <c r="W1099" s="227"/>
      <c r="X1099" s="227"/>
      <c r="Y1099" s="227"/>
      <c r="Z1099" s="227"/>
      <c r="AA1099" s="227"/>
      <c r="AB1099" s="227"/>
      <c r="AC1099" s="227"/>
      <c r="AD1099" s="227"/>
      <c r="AE1099" s="227"/>
      <c r="AF1099" s="227"/>
      <c r="AG1099" s="227"/>
      <c r="AH1099" s="227"/>
      <c r="AI1099" s="227"/>
      <c r="AJ1099" s="227"/>
      <c r="AK1099" s="227"/>
      <c r="AL1099" s="227"/>
      <c r="AM1099" s="227"/>
      <c r="AN1099" s="227"/>
      <c r="AO1099" s="227"/>
      <c r="AP1099" s="227"/>
      <c r="AQ1099" s="227"/>
      <c r="AR1099" s="227"/>
      <c r="AS1099" s="227"/>
      <c r="AT1099" s="227"/>
    </row>
    <row r="1100" spans="1:46" x14ac:dyDescent="0.25">
      <c r="A1100" s="51">
        <v>10</v>
      </c>
      <c r="B1100" s="52" t="s">
        <v>42</v>
      </c>
      <c r="C1100" s="52"/>
      <c r="D1100" s="52"/>
      <c r="E1100" s="52"/>
      <c r="F1100" s="52"/>
      <c r="G1100" s="53"/>
      <c r="H1100" s="54"/>
      <c r="I1100" s="55"/>
      <c r="J1100" s="56"/>
      <c r="K1100" s="85"/>
      <c r="L1100" s="329">
        <f>SUM(K1101:K1119)</f>
        <v>2153840</v>
      </c>
      <c r="M1100" s="272"/>
      <c r="N1100" s="48"/>
      <c r="O1100" s="49"/>
      <c r="P1100" s="58"/>
    </row>
    <row r="1101" spans="1:46" s="228" customFormat="1" x14ac:dyDescent="0.25">
      <c r="A1101" s="60">
        <v>10</v>
      </c>
      <c r="B1101" s="62" t="s">
        <v>2108</v>
      </c>
      <c r="C1101" s="62" t="s">
        <v>2109</v>
      </c>
      <c r="D1101" s="62" t="s">
        <v>359</v>
      </c>
      <c r="E1101" s="79" t="s">
        <v>2110</v>
      </c>
      <c r="F1101" s="79" t="s">
        <v>2111</v>
      </c>
      <c r="G1101" s="80">
        <v>1.71</v>
      </c>
      <c r="H1101" s="65">
        <v>10</v>
      </c>
      <c r="I1101" s="107">
        <v>173940</v>
      </c>
      <c r="J1101" s="67">
        <v>45573</v>
      </c>
      <c r="K1101" s="69"/>
      <c r="L1101" s="67"/>
      <c r="M1101" s="67"/>
      <c r="N1101" s="71"/>
      <c r="O1101" s="70"/>
      <c r="P1101" s="81"/>
      <c r="Q1101" s="227"/>
      <c r="R1101" s="227"/>
      <c r="S1101" s="227"/>
      <c r="T1101" s="227"/>
      <c r="U1101" s="227"/>
      <c r="V1101" s="227"/>
      <c r="W1101" s="227"/>
      <c r="X1101" s="227"/>
      <c r="Y1101" s="227"/>
      <c r="Z1101" s="227"/>
      <c r="AA1101" s="227"/>
      <c r="AB1101" s="227"/>
      <c r="AC1101" s="227"/>
      <c r="AD1101" s="227"/>
      <c r="AE1101" s="227"/>
      <c r="AF1101" s="227"/>
      <c r="AG1101" s="227"/>
      <c r="AH1101" s="227"/>
      <c r="AI1101" s="227"/>
      <c r="AJ1101" s="227"/>
      <c r="AK1101" s="227"/>
      <c r="AL1101" s="227"/>
      <c r="AM1101" s="227"/>
      <c r="AN1101" s="227"/>
      <c r="AO1101" s="227"/>
      <c r="AP1101" s="227"/>
      <c r="AQ1101" s="227"/>
      <c r="AR1101" s="227"/>
      <c r="AS1101" s="227"/>
      <c r="AT1101" s="227"/>
    </row>
    <row r="1102" spans="1:46" s="228" customFormat="1" x14ac:dyDescent="0.25">
      <c r="A1102" s="60">
        <v>10</v>
      </c>
      <c r="B1102" s="62" t="s">
        <v>2108</v>
      </c>
      <c r="C1102" s="62" t="s">
        <v>2109</v>
      </c>
      <c r="D1102" s="62" t="s">
        <v>359</v>
      </c>
      <c r="E1102" s="79" t="s">
        <v>2112</v>
      </c>
      <c r="F1102" s="79" t="s">
        <v>1905</v>
      </c>
      <c r="G1102" s="80">
        <v>2.54</v>
      </c>
      <c r="H1102" s="65">
        <v>10</v>
      </c>
      <c r="I1102" s="107">
        <v>301340</v>
      </c>
      <c r="J1102" s="67">
        <v>45573</v>
      </c>
      <c r="K1102" s="69"/>
      <c r="L1102" s="67"/>
      <c r="M1102" s="67"/>
      <c r="N1102" s="71"/>
      <c r="O1102" s="70"/>
      <c r="P1102" s="81"/>
      <c r="Q1102" s="227"/>
      <c r="R1102" s="227"/>
      <c r="S1102" s="227"/>
      <c r="T1102" s="227"/>
      <c r="U1102" s="227"/>
      <c r="V1102" s="227"/>
      <c r="W1102" s="227"/>
      <c r="X1102" s="227"/>
      <c r="Y1102" s="227"/>
      <c r="Z1102" s="227"/>
      <c r="AA1102" s="227"/>
      <c r="AB1102" s="227"/>
      <c r="AC1102" s="227"/>
      <c r="AD1102" s="227"/>
      <c r="AE1102" s="227"/>
      <c r="AF1102" s="227"/>
      <c r="AG1102" s="227"/>
      <c r="AH1102" s="227"/>
      <c r="AI1102" s="227"/>
      <c r="AJ1102" s="227"/>
      <c r="AK1102" s="227"/>
      <c r="AL1102" s="227"/>
      <c r="AM1102" s="227"/>
      <c r="AN1102" s="227"/>
      <c r="AO1102" s="227"/>
      <c r="AP1102" s="227"/>
      <c r="AQ1102" s="227"/>
      <c r="AR1102" s="227"/>
      <c r="AS1102" s="227"/>
      <c r="AT1102" s="227"/>
    </row>
    <row r="1103" spans="1:46" s="228" customFormat="1" x14ac:dyDescent="0.25">
      <c r="A1103" s="60">
        <v>10</v>
      </c>
      <c r="B1103" s="62" t="s">
        <v>2108</v>
      </c>
      <c r="C1103" s="62" t="s">
        <v>2109</v>
      </c>
      <c r="D1103" s="62" t="s">
        <v>359</v>
      </c>
      <c r="E1103" s="79" t="s">
        <v>2113</v>
      </c>
      <c r="F1103" s="79" t="s">
        <v>2114</v>
      </c>
      <c r="G1103" s="80">
        <v>0.62</v>
      </c>
      <c r="H1103" s="65">
        <v>9</v>
      </c>
      <c r="I1103" s="107">
        <v>78780</v>
      </c>
      <c r="J1103" s="67">
        <v>45573</v>
      </c>
      <c r="K1103" s="69"/>
      <c r="L1103" s="67"/>
      <c r="M1103" s="67"/>
      <c r="N1103" s="71"/>
      <c r="O1103" s="70"/>
      <c r="P1103" s="81"/>
      <c r="Q1103" s="227"/>
      <c r="R1103" s="227"/>
      <c r="S1103" s="227"/>
      <c r="T1103" s="227"/>
      <c r="U1103" s="227"/>
      <c r="V1103" s="227"/>
      <c r="W1103" s="227"/>
      <c r="X1103" s="227"/>
      <c r="Y1103" s="227"/>
      <c r="Z1103" s="227"/>
      <c r="AA1103" s="227"/>
      <c r="AB1103" s="227"/>
      <c r="AC1103" s="227"/>
      <c r="AD1103" s="227"/>
      <c r="AE1103" s="227"/>
      <c r="AF1103" s="227"/>
      <c r="AG1103" s="227"/>
      <c r="AH1103" s="227"/>
      <c r="AI1103" s="227"/>
      <c r="AJ1103" s="227"/>
      <c r="AK1103" s="227"/>
      <c r="AL1103" s="227"/>
      <c r="AM1103" s="227"/>
      <c r="AN1103" s="227"/>
      <c r="AO1103" s="227"/>
      <c r="AP1103" s="227"/>
      <c r="AQ1103" s="227"/>
      <c r="AR1103" s="227"/>
      <c r="AS1103" s="227"/>
      <c r="AT1103" s="227"/>
    </row>
    <row r="1104" spans="1:46" s="228" customFormat="1" x14ac:dyDescent="0.25">
      <c r="A1104" s="60">
        <v>10</v>
      </c>
      <c r="B1104" s="62" t="s">
        <v>2108</v>
      </c>
      <c r="C1104" s="62" t="s">
        <v>2109</v>
      </c>
      <c r="D1104" s="62" t="s">
        <v>359</v>
      </c>
      <c r="E1104" s="79" t="s">
        <v>2115</v>
      </c>
      <c r="F1104" s="79" t="s">
        <v>2116</v>
      </c>
      <c r="G1104" s="80">
        <v>0.97</v>
      </c>
      <c r="H1104" s="65">
        <v>10</v>
      </c>
      <c r="I1104" s="107">
        <v>147940</v>
      </c>
      <c r="J1104" s="67">
        <v>45573</v>
      </c>
      <c r="K1104" s="69"/>
      <c r="L1104" s="67"/>
      <c r="M1104" s="67"/>
      <c r="N1104" s="71"/>
      <c r="O1104" s="70"/>
      <c r="P1104" s="81"/>
      <c r="Q1104" s="227"/>
      <c r="R1104" s="227"/>
      <c r="S1104" s="227"/>
      <c r="T1104" s="227"/>
      <c r="U1104" s="227"/>
      <c r="V1104" s="227"/>
      <c r="W1104" s="227"/>
      <c r="X1104" s="227"/>
      <c r="Y1104" s="227"/>
      <c r="Z1104" s="227"/>
      <c r="AA1104" s="227"/>
      <c r="AB1104" s="227"/>
      <c r="AC1104" s="227"/>
      <c r="AD1104" s="227"/>
      <c r="AE1104" s="227"/>
      <c r="AF1104" s="227"/>
      <c r="AG1104" s="227"/>
      <c r="AH1104" s="227"/>
      <c r="AI1104" s="227"/>
      <c r="AJ1104" s="227"/>
      <c r="AK1104" s="227"/>
      <c r="AL1104" s="227"/>
      <c r="AM1104" s="227"/>
      <c r="AN1104" s="227"/>
      <c r="AO1104" s="227"/>
      <c r="AP1104" s="227"/>
      <c r="AQ1104" s="227"/>
      <c r="AR1104" s="227"/>
      <c r="AS1104" s="227"/>
      <c r="AT1104" s="227"/>
    </row>
    <row r="1105" spans="1:46" s="228" customFormat="1" x14ac:dyDescent="0.25">
      <c r="A1105" s="60">
        <v>10</v>
      </c>
      <c r="B1105" s="62" t="s">
        <v>2108</v>
      </c>
      <c r="C1105" s="62" t="s">
        <v>2109</v>
      </c>
      <c r="D1105" s="62" t="s">
        <v>359</v>
      </c>
      <c r="E1105" s="79" t="s">
        <v>2117</v>
      </c>
      <c r="F1105" s="79" t="s">
        <v>1250</v>
      </c>
      <c r="G1105" s="80">
        <v>1.45</v>
      </c>
      <c r="H1105" s="65">
        <v>9</v>
      </c>
      <c r="I1105" s="107">
        <v>147420</v>
      </c>
      <c r="J1105" s="67">
        <v>45573</v>
      </c>
      <c r="K1105" s="69"/>
      <c r="L1105" s="67"/>
      <c r="M1105" s="67"/>
      <c r="N1105" s="71"/>
      <c r="O1105" s="70"/>
      <c r="P1105" s="81"/>
      <c r="Q1105" s="227"/>
      <c r="R1105" s="227"/>
      <c r="S1105" s="227"/>
      <c r="T1105" s="227"/>
      <c r="U1105" s="227"/>
      <c r="V1105" s="227"/>
      <c r="W1105" s="227"/>
      <c r="X1105" s="227"/>
      <c r="Y1105" s="227"/>
      <c r="Z1105" s="227"/>
      <c r="AA1105" s="227"/>
      <c r="AB1105" s="227"/>
      <c r="AC1105" s="227"/>
      <c r="AD1105" s="227"/>
      <c r="AE1105" s="227"/>
      <c r="AF1105" s="227"/>
      <c r="AG1105" s="227"/>
      <c r="AH1105" s="227"/>
      <c r="AI1105" s="227"/>
      <c r="AJ1105" s="227"/>
      <c r="AK1105" s="227"/>
      <c r="AL1105" s="227"/>
      <c r="AM1105" s="227"/>
      <c r="AN1105" s="227"/>
      <c r="AO1105" s="227"/>
      <c r="AP1105" s="227"/>
      <c r="AQ1105" s="227"/>
      <c r="AR1105" s="227"/>
      <c r="AS1105" s="227"/>
      <c r="AT1105" s="227"/>
    </row>
    <row r="1106" spans="1:46" s="228" customFormat="1" x14ac:dyDescent="0.25">
      <c r="A1106" s="60">
        <v>10</v>
      </c>
      <c r="B1106" s="62" t="s">
        <v>2108</v>
      </c>
      <c r="C1106" s="62" t="s">
        <v>2109</v>
      </c>
      <c r="D1106" s="62" t="s">
        <v>359</v>
      </c>
      <c r="E1106" s="79" t="s">
        <v>2118</v>
      </c>
      <c r="F1106" s="79" t="s">
        <v>384</v>
      </c>
      <c r="G1106" s="80">
        <v>2.5099999999999998</v>
      </c>
      <c r="H1106" s="65">
        <v>9</v>
      </c>
      <c r="I1106" s="107">
        <v>297830</v>
      </c>
      <c r="J1106" s="67">
        <v>45573</v>
      </c>
      <c r="K1106" s="69"/>
      <c r="L1106" s="67"/>
      <c r="M1106" s="67"/>
      <c r="N1106" s="71"/>
      <c r="O1106" s="70"/>
      <c r="P1106" s="81"/>
      <c r="Q1106" s="227"/>
      <c r="R1106" s="227"/>
      <c r="S1106" s="227"/>
      <c r="T1106" s="227"/>
      <c r="U1106" s="227"/>
      <c r="V1106" s="227"/>
      <c r="W1106" s="227"/>
      <c r="X1106" s="227"/>
      <c r="Y1106" s="227"/>
      <c r="Z1106" s="227"/>
      <c r="AA1106" s="227"/>
      <c r="AB1106" s="227"/>
      <c r="AC1106" s="227"/>
      <c r="AD1106" s="227"/>
      <c r="AE1106" s="227"/>
      <c r="AF1106" s="227"/>
      <c r="AG1106" s="227"/>
      <c r="AH1106" s="227"/>
      <c r="AI1106" s="227"/>
      <c r="AJ1106" s="227"/>
      <c r="AK1106" s="227"/>
      <c r="AL1106" s="227"/>
      <c r="AM1106" s="227"/>
      <c r="AN1106" s="227"/>
      <c r="AO1106" s="227"/>
      <c r="AP1106" s="227"/>
      <c r="AQ1106" s="227"/>
      <c r="AR1106" s="227"/>
      <c r="AS1106" s="227"/>
      <c r="AT1106" s="227"/>
    </row>
    <row r="1107" spans="1:46" s="228" customFormat="1" x14ac:dyDescent="0.25">
      <c r="A1107" s="60">
        <v>10</v>
      </c>
      <c r="B1107" s="62" t="s">
        <v>2108</v>
      </c>
      <c r="C1107" s="62" t="s">
        <v>2109</v>
      </c>
      <c r="D1107" s="62" t="s">
        <v>359</v>
      </c>
      <c r="E1107" s="79" t="s">
        <v>2119</v>
      </c>
      <c r="F1107" s="79" t="s">
        <v>1372</v>
      </c>
      <c r="G1107" s="80">
        <v>1</v>
      </c>
      <c r="H1107" s="65">
        <v>10</v>
      </c>
      <c r="I1107" s="107">
        <v>114400</v>
      </c>
      <c r="J1107" s="67">
        <v>45573</v>
      </c>
      <c r="K1107" s="69"/>
      <c r="L1107" s="67"/>
      <c r="M1107" s="67"/>
      <c r="N1107" s="71"/>
      <c r="O1107" s="70"/>
      <c r="P1107" s="81"/>
      <c r="Q1107" s="227"/>
      <c r="R1107" s="227"/>
      <c r="S1107" s="227"/>
      <c r="T1107" s="227"/>
      <c r="U1107" s="227"/>
      <c r="V1107" s="227"/>
      <c r="W1107" s="227"/>
      <c r="X1107" s="227"/>
      <c r="Y1107" s="227"/>
      <c r="Z1107" s="227"/>
      <c r="AA1107" s="227"/>
      <c r="AB1107" s="227"/>
      <c r="AC1107" s="227"/>
      <c r="AD1107" s="227"/>
      <c r="AE1107" s="227"/>
      <c r="AF1107" s="227"/>
      <c r="AG1107" s="227"/>
      <c r="AH1107" s="227"/>
      <c r="AI1107" s="227"/>
      <c r="AJ1107" s="227"/>
      <c r="AK1107" s="227"/>
      <c r="AL1107" s="227"/>
      <c r="AM1107" s="227"/>
      <c r="AN1107" s="227"/>
      <c r="AO1107" s="227"/>
      <c r="AP1107" s="227"/>
      <c r="AQ1107" s="227"/>
      <c r="AR1107" s="227"/>
      <c r="AS1107" s="227"/>
      <c r="AT1107" s="227"/>
    </row>
    <row r="1108" spans="1:46" s="228" customFormat="1" x14ac:dyDescent="0.25">
      <c r="A1108" s="60">
        <v>10</v>
      </c>
      <c r="B1108" s="62" t="s">
        <v>2108</v>
      </c>
      <c r="C1108" s="62" t="s">
        <v>2109</v>
      </c>
      <c r="D1108" s="62" t="s">
        <v>359</v>
      </c>
      <c r="E1108" s="79" t="s">
        <v>2120</v>
      </c>
      <c r="F1108" s="79" t="s">
        <v>2121</v>
      </c>
      <c r="G1108" s="80">
        <v>0.71</v>
      </c>
      <c r="H1108" s="65">
        <v>10</v>
      </c>
      <c r="I1108" s="107">
        <v>72150</v>
      </c>
      <c r="J1108" s="67">
        <v>45573</v>
      </c>
      <c r="K1108" s="69"/>
      <c r="L1108" s="67"/>
      <c r="M1108" s="67"/>
      <c r="N1108" s="71"/>
      <c r="O1108" s="70"/>
      <c r="P1108" s="81"/>
      <c r="Q1108" s="227"/>
      <c r="R1108" s="227"/>
      <c r="S1108" s="227"/>
      <c r="T1108" s="227"/>
      <c r="U1108" s="227"/>
      <c r="V1108" s="227"/>
      <c r="W1108" s="227"/>
      <c r="X1108" s="227"/>
      <c r="Y1108" s="227"/>
      <c r="Z1108" s="227"/>
      <c r="AA1108" s="227"/>
      <c r="AB1108" s="227"/>
      <c r="AC1108" s="227"/>
      <c r="AD1108" s="227"/>
      <c r="AE1108" s="227"/>
      <c r="AF1108" s="227"/>
      <c r="AG1108" s="227"/>
      <c r="AH1108" s="227"/>
      <c r="AI1108" s="227"/>
      <c r="AJ1108" s="227"/>
      <c r="AK1108" s="227"/>
      <c r="AL1108" s="227"/>
      <c r="AM1108" s="227"/>
      <c r="AN1108" s="227"/>
      <c r="AO1108" s="227"/>
      <c r="AP1108" s="227"/>
      <c r="AQ1108" s="227"/>
      <c r="AR1108" s="227"/>
      <c r="AS1108" s="227"/>
      <c r="AT1108" s="227"/>
    </row>
    <row r="1109" spans="1:46" s="228" customFormat="1" x14ac:dyDescent="0.25">
      <c r="A1109" s="60">
        <v>10</v>
      </c>
      <c r="B1109" s="62" t="s">
        <v>2108</v>
      </c>
      <c r="C1109" s="62" t="s">
        <v>2109</v>
      </c>
      <c r="D1109" s="62" t="s">
        <v>359</v>
      </c>
      <c r="E1109" s="79" t="s">
        <v>2122</v>
      </c>
      <c r="F1109" s="79" t="s">
        <v>1235</v>
      </c>
      <c r="G1109" s="80">
        <v>1.27</v>
      </c>
      <c r="H1109" s="65">
        <v>10</v>
      </c>
      <c r="I1109" s="107">
        <v>118430</v>
      </c>
      <c r="J1109" s="67">
        <v>45573</v>
      </c>
      <c r="K1109" s="69"/>
      <c r="L1109" s="67"/>
      <c r="M1109" s="67"/>
      <c r="N1109" s="71"/>
      <c r="O1109" s="70"/>
      <c r="P1109" s="81"/>
      <c r="Q1109" s="227"/>
      <c r="R1109" s="227"/>
      <c r="S1109" s="227"/>
      <c r="T1109" s="227"/>
      <c r="U1109" s="227"/>
      <c r="V1109" s="227"/>
      <c r="W1109" s="227"/>
      <c r="X1109" s="227"/>
      <c r="Y1109" s="227"/>
      <c r="Z1109" s="227"/>
      <c r="AA1109" s="227"/>
      <c r="AB1109" s="227"/>
      <c r="AC1109" s="227"/>
      <c r="AD1109" s="227"/>
      <c r="AE1109" s="227"/>
      <c r="AF1109" s="227"/>
      <c r="AG1109" s="227"/>
      <c r="AH1109" s="227"/>
      <c r="AI1109" s="227"/>
      <c r="AJ1109" s="227"/>
      <c r="AK1109" s="227"/>
      <c r="AL1109" s="227"/>
      <c r="AM1109" s="227"/>
      <c r="AN1109" s="227"/>
      <c r="AO1109" s="227"/>
      <c r="AP1109" s="227"/>
      <c r="AQ1109" s="227"/>
      <c r="AR1109" s="227"/>
      <c r="AS1109" s="227"/>
      <c r="AT1109" s="227"/>
    </row>
    <row r="1110" spans="1:46" s="228" customFormat="1" x14ac:dyDescent="0.25">
      <c r="A1110" s="60">
        <v>10</v>
      </c>
      <c r="B1110" s="62" t="s">
        <v>2108</v>
      </c>
      <c r="C1110" s="62" t="s">
        <v>2109</v>
      </c>
      <c r="D1110" s="62" t="s">
        <v>359</v>
      </c>
      <c r="E1110" s="79" t="s">
        <v>2123</v>
      </c>
      <c r="F1110" s="79" t="s">
        <v>528</v>
      </c>
      <c r="G1110" s="80">
        <v>1.284</v>
      </c>
      <c r="H1110" s="65">
        <v>8</v>
      </c>
      <c r="I1110" s="107">
        <v>174070</v>
      </c>
      <c r="J1110" s="67">
        <v>45573</v>
      </c>
      <c r="K1110" s="69"/>
      <c r="L1110" s="67"/>
      <c r="M1110" s="67"/>
      <c r="N1110" s="71"/>
      <c r="O1110" s="70"/>
      <c r="P1110" s="81"/>
      <c r="Q1110" s="227"/>
      <c r="R1110" s="227"/>
      <c r="S1110" s="227"/>
      <c r="T1110" s="227"/>
      <c r="U1110" s="227"/>
      <c r="V1110" s="227"/>
      <c r="W1110" s="227"/>
      <c r="X1110" s="227"/>
      <c r="Y1110" s="227"/>
      <c r="Z1110" s="227"/>
      <c r="AA1110" s="227"/>
      <c r="AB1110" s="227"/>
      <c r="AC1110" s="227"/>
      <c r="AD1110" s="227"/>
      <c r="AE1110" s="227"/>
      <c r="AF1110" s="227"/>
      <c r="AG1110" s="227"/>
      <c r="AH1110" s="227"/>
      <c r="AI1110" s="227"/>
      <c r="AJ1110" s="227"/>
      <c r="AK1110" s="227"/>
      <c r="AL1110" s="227"/>
      <c r="AM1110" s="227"/>
      <c r="AN1110" s="227"/>
      <c r="AO1110" s="227"/>
      <c r="AP1110" s="227"/>
      <c r="AQ1110" s="227"/>
      <c r="AR1110" s="227"/>
      <c r="AS1110" s="227"/>
      <c r="AT1110" s="227"/>
    </row>
    <row r="1111" spans="1:46" s="228" customFormat="1" x14ac:dyDescent="0.25">
      <c r="A1111" s="60">
        <v>10</v>
      </c>
      <c r="B1111" s="62" t="s">
        <v>2108</v>
      </c>
      <c r="C1111" s="62" t="s">
        <v>2109</v>
      </c>
      <c r="D1111" s="62" t="s">
        <v>359</v>
      </c>
      <c r="E1111" s="79" t="s">
        <v>2124</v>
      </c>
      <c r="F1111" s="79" t="s">
        <v>1800</v>
      </c>
      <c r="G1111" s="80">
        <v>0.57999999999999996</v>
      </c>
      <c r="H1111" s="65">
        <v>10</v>
      </c>
      <c r="I1111" s="107">
        <v>59020</v>
      </c>
      <c r="J1111" s="67">
        <v>45573</v>
      </c>
      <c r="K1111" s="69"/>
      <c r="L1111" s="67"/>
      <c r="M1111" s="67"/>
      <c r="N1111" s="71"/>
      <c r="O1111" s="70"/>
      <c r="P1111" s="81"/>
      <c r="Q1111" s="227"/>
      <c r="R1111" s="227"/>
      <c r="S1111" s="227"/>
      <c r="T1111" s="227"/>
      <c r="U1111" s="227"/>
      <c r="V1111" s="227"/>
      <c r="W1111" s="227"/>
      <c r="X1111" s="227"/>
      <c r="Y1111" s="227"/>
      <c r="Z1111" s="227"/>
      <c r="AA1111" s="227"/>
      <c r="AB1111" s="227"/>
      <c r="AC1111" s="227"/>
      <c r="AD1111" s="227"/>
      <c r="AE1111" s="227"/>
      <c r="AF1111" s="227"/>
      <c r="AG1111" s="227"/>
      <c r="AH1111" s="227"/>
      <c r="AI1111" s="227"/>
      <c r="AJ1111" s="227"/>
      <c r="AK1111" s="227"/>
      <c r="AL1111" s="227"/>
      <c r="AM1111" s="227"/>
      <c r="AN1111" s="227"/>
      <c r="AO1111" s="227"/>
      <c r="AP1111" s="227"/>
      <c r="AQ1111" s="227"/>
      <c r="AR1111" s="227"/>
      <c r="AS1111" s="227"/>
      <c r="AT1111" s="227"/>
    </row>
    <row r="1112" spans="1:46" s="228" customFormat="1" x14ac:dyDescent="0.25">
      <c r="A1112" s="60">
        <v>10</v>
      </c>
      <c r="B1112" s="62" t="s">
        <v>2108</v>
      </c>
      <c r="C1112" s="62" t="s">
        <v>2109</v>
      </c>
      <c r="D1112" s="62" t="s">
        <v>359</v>
      </c>
      <c r="E1112" s="79" t="s">
        <v>2125</v>
      </c>
      <c r="F1112" s="79" t="s">
        <v>329</v>
      </c>
      <c r="G1112" s="80">
        <v>0.96</v>
      </c>
      <c r="H1112" s="65">
        <v>10</v>
      </c>
      <c r="I1112" s="107">
        <v>113880</v>
      </c>
      <c r="J1112" s="67">
        <v>45573</v>
      </c>
      <c r="K1112" s="69"/>
      <c r="L1112" s="67"/>
      <c r="M1112" s="67"/>
      <c r="N1112" s="71"/>
      <c r="O1112" s="70"/>
      <c r="P1112" s="81"/>
      <c r="Q1112" s="227"/>
      <c r="R1112" s="227"/>
      <c r="S1112" s="227"/>
      <c r="T1112" s="227"/>
      <c r="U1112" s="227"/>
      <c r="V1112" s="227"/>
      <c r="W1112" s="227"/>
      <c r="X1112" s="227"/>
      <c r="Y1112" s="227"/>
      <c r="Z1112" s="227"/>
      <c r="AA1112" s="227"/>
      <c r="AB1112" s="227"/>
      <c r="AC1112" s="227"/>
      <c r="AD1112" s="227"/>
      <c r="AE1112" s="227"/>
      <c r="AF1112" s="227"/>
      <c r="AG1112" s="227"/>
      <c r="AH1112" s="227"/>
      <c r="AI1112" s="227"/>
      <c r="AJ1112" s="227"/>
      <c r="AK1112" s="227"/>
      <c r="AL1112" s="227"/>
      <c r="AM1112" s="227"/>
      <c r="AN1112" s="227"/>
      <c r="AO1112" s="227"/>
      <c r="AP1112" s="227"/>
      <c r="AQ1112" s="227"/>
      <c r="AR1112" s="227"/>
      <c r="AS1112" s="227"/>
      <c r="AT1112" s="227"/>
    </row>
    <row r="1113" spans="1:46" s="228" customFormat="1" x14ac:dyDescent="0.25">
      <c r="A1113" s="60">
        <v>10</v>
      </c>
      <c r="B1113" s="62" t="s">
        <v>2108</v>
      </c>
      <c r="C1113" s="62" t="s">
        <v>2109</v>
      </c>
      <c r="D1113" s="62" t="s">
        <v>359</v>
      </c>
      <c r="E1113" s="79" t="s">
        <v>2126</v>
      </c>
      <c r="F1113" s="79" t="s">
        <v>222</v>
      </c>
      <c r="G1113" s="80">
        <v>0.42</v>
      </c>
      <c r="H1113" s="65">
        <v>10</v>
      </c>
      <c r="I1113" s="107">
        <v>42770</v>
      </c>
      <c r="J1113" s="67">
        <v>45573</v>
      </c>
      <c r="K1113" s="69"/>
      <c r="L1113" s="67"/>
      <c r="M1113" s="67"/>
      <c r="N1113" s="71"/>
      <c r="O1113" s="70"/>
      <c r="P1113" s="81"/>
      <c r="Q1113" s="227"/>
      <c r="R1113" s="227"/>
      <c r="S1113" s="227"/>
      <c r="T1113" s="227"/>
      <c r="U1113" s="227"/>
      <c r="V1113" s="227"/>
      <c r="W1113" s="227"/>
      <c r="X1113" s="227"/>
      <c r="Y1113" s="227"/>
      <c r="Z1113" s="227"/>
      <c r="AA1113" s="227"/>
      <c r="AB1113" s="227"/>
      <c r="AC1113" s="227"/>
      <c r="AD1113" s="227"/>
      <c r="AE1113" s="227"/>
      <c r="AF1113" s="227"/>
      <c r="AG1113" s="227"/>
      <c r="AH1113" s="227"/>
      <c r="AI1113" s="227"/>
      <c r="AJ1113" s="227"/>
      <c r="AK1113" s="227"/>
      <c r="AL1113" s="227"/>
      <c r="AM1113" s="227"/>
      <c r="AN1113" s="227"/>
      <c r="AO1113" s="227"/>
      <c r="AP1113" s="227"/>
      <c r="AQ1113" s="227"/>
      <c r="AR1113" s="227"/>
      <c r="AS1113" s="227"/>
      <c r="AT1113" s="227"/>
    </row>
    <row r="1114" spans="1:46" s="228" customFormat="1" x14ac:dyDescent="0.25">
      <c r="A1114" s="60">
        <v>10</v>
      </c>
      <c r="B1114" s="62" t="s">
        <v>2108</v>
      </c>
      <c r="C1114" s="62" t="s">
        <v>2109</v>
      </c>
      <c r="D1114" s="62" t="s">
        <v>359</v>
      </c>
      <c r="E1114" s="79" t="s">
        <v>2127</v>
      </c>
      <c r="F1114" s="79" t="s">
        <v>1899</v>
      </c>
      <c r="G1114" s="80">
        <v>0.49</v>
      </c>
      <c r="H1114" s="65">
        <v>10</v>
      </c>
      <c r="I1114" s="107">
        <v>47710</v>
      </c>
      <c r="J1114" s="67">
        <v>45573</v>
      </c>
      <c r="K1114" s="69"/>
      <c r="L1114" s="67"/>
      <c r="M1114" s="67"/>
      <c r="N1114" s="71"/>
      <c r="O1114" s="70"/>
      <c r="P1114" s="81"/>
      <c r="Q1114" s="227"/>
      <c r="R1114" s="227"/>
      <c r="S1114" s="227"/>
      <c r="T1114" s="227"/>
      <c r="U1114" s="227"/>
      <c r="V1114" s="227"/>
      <c r="W1114" s="227"/>
      <c r="X1114" s="227"/>
      <c r="Y1114" s="227"/>
      <c r="Z1114" s="227"/>
      <c r="AA1114" s="227"/>
      <c r="AB1114" s="227"/>
      <c r="AC1114" s="227"/>
      <c r="AD1114" s="227"/>
      <c r="AE1114" s="227"/>
      <c r="AF1114" s="227"/>
      <c r="AG1114" s="227"/>
      <c r="AH1114" s="227"/>
      <c r="AI1114" s="227"/>
      <c r="AJ1114" s="227"/>
      <c r="AK1114" s="227"/>
      <c r="AL1114" s="227"/>
      <c r="AM1114" s="227"/>
      <c r="AN1114" s="227"/>
      <c r="AO1114" s="227"/>
      <c r="AP1114" s="227"/>
      <c r="AQ1114" s="227"/>
      <c r="AR1114" s="227"/>
      <c r="AS1114" s="227"/>
      <c r="AT1114" s="227"/>
    </row>
    <row r="1115" spans="1:46" s="228" customFormat="1" x14ac:dyDescent="0.25">
      <c r="A1115" s="60">
        <v>10</v>
      </c>
      <c r="B1115" s="62" t="s">
        <v>2108</v>
      </c>
      <c r="C1115" s="62" t="s">
        <v>2109</v>
      </c>
      <c r="D1115" s="62" t="s">
        <v>359</v>
      </c>
      <c r="E1115" s="79" t="s">
        <v>2128</v>
      </c>
      <c r="F1115" s="79" t="s">
        <v>2129</v>
      </c>
      <c r="G1115" s="80">
        <v>0.43</v>
      </c>
      <c r="H1115" s="65">
        <v>10</v>
      </c>
      <c r="I1115" s="107">
        <v>40040</v>
      </c>
      <c r="J1115" s="67">
        <v>45573</v>
      </c>
      <c r="K1115" s="69"/>
      <c r="L1115" s="67"/>
      <c r="M1115" s="67"/>
      <c r="N1115" s="71"/>
      <c r="O1115" s="70"/>
      <c r="P1115" s="81"/>
      <c r="Q1115" s="227"/>
      <c r="R1115" s="227"/>
      <c r="S1115" s="227"/>
      <c r="T1115" s="227"/>
      <c r="U1115" s="227"/>
      <c r="V1115" s="227"/>
      <c r="W1115" s="227"/>
      <c r="X1115" s="227"/>
      <c r="Y1115" s="227"/>
      <c r="Z1115" s="227"/>
      <c r="AA1115" s="227"/>
      <c r="AB1115" s="227"/>
      <c r="AC1115" s="227"/>
      <c r="AD1115" s="227"/>
      <c r="AE1115" s="227"/>
      <c r="AF1115" s="227"/>
      <c r="AG1115" s="227"/>
      <c r="AH1115" s="227"/>
      <c r="AI1115" s="227"/>
      <c r="AJ1115" s="227"/>
      <c r="AK1115" s="227"/>
      <c r="AL1115" s="227"/>
      <c r="AM1115" s="227"/>
      <c r="AN1115" s="227"/>
      <c r="AO1115" s="227"/>
      <c r="AP1115" s="227"/>
      <c r="AQ1115" s="227"/>
      <c r="AR1115" s="227"/>
      <c r="AS1115" s="227"/>
      <c r="AT1115" s="227"/>
    </row>
    <row r="1116" spans="1:46" s="228" customFormat="1" x14ac:dyDescent="0.25">
      <c r="A1116" s="60">
        <v>10</v>
      </c>
      <c r="B1116" s="62" t="s">
        <v>2108</v>
      </c>
      <c r="C1116" s="62" t="s">
        <v>2109</v>
      </c>
      <c r="D1116" s="62" t="s">
        <v>359</v>
      </c>
      <c r="E1116" s="79" t="s">
        <v>2130</v>
      </c>
      <c r="F1116" s="79" t="s">
        <v>1376</v>
      </c>
      <c r="G1116" s="80">
        <v>0.3</v>
      </c>
      <c r="H1116" s="65">
        <v>10</v>
      </c>
      <c r="I1116" s="107">
        <v>35620</v>
      </c>
      <c r="J1116" s="67">
        <v>45573</v>
      </c>
      <c r="K1116" s="69"/>
      <c r="L1116" s="67"/>
      <c r="M1116" s="67"/>
      <c r="N1116" s="71"/>
      <c r="O1116" s="70"/>
      <c r="P1116" s="81"/>
      <c r="Q1116" s="227"/>
      <c r="R1116" s="227"/>
      <c r="S1116" s="227"/>
      <c r="T1116" s="227"/>
      <c r="U1116" s="227"/>
      <c r="V1116" s="227"/>
      <c r="W1116" s="227"/>
      <c r="X1116" s="227"/>
      <c r="Y1116" s="227"/>
      <c r="Z1116" s="227"/>
      <c r="AA1116" s="227"/>
      <c r="AB1116" s="227"/>
      <c r="AC1116" s="227"/>
      <c r="AD1116" s="227"/>
      <c r="AE1116" s="227"/>
      <c r="AF1116" s="227"/>
      <c r="AG1116" s="227"/>
      <c r="AH1116" s="227"/>
      <c r="AI1116" s="227"/>
      <c r="AJ1116" s="227"/>
      <c r="AK1116" s="227"/>
      <c r="AL1116" s="227"/>
      <c r="AM1116" s="227"/>
      <c r="AN1116" s="227"/>
      <c r="AO1116" s="227"/>
      <c r="AP1116" s="227"/>
      <c r="AQ1116" s="227"/>
      <c r="AR1116" s="227"/>
      <c r="AS1116" s="227"/>
      <c r="AT1116" s="227"/>
    </row>
    <row r="1117" spans="1:46" s="228" customFormat="1" x14ac:dyDescent="0.25">
      <c r="A1117" s="60">
        <v>10</v>
      </c>
      <c r="B1117" s="62" t="s">
        <v>2108</v>
      </c>
      <c r="C1117" s="62" t="s">
        <v>2109</v>
      </c>
      <c r="D1117" s="62" t="s">
        <v>359</v>
      </c>
      <c r="E1117" s="79" t="s">
        <v>2131</v>
      </c>
      <c r="F1117" s="79" t="s">
        <v>1240</v>
      </c>
      <c r="G1117" s="80">
        <v>1.23</v>
      </c>
      <c r="H1117" s="65">
        <v>9</v>
      </c>
      <c r="I1117" s="107">
        <v>145860</v>
      </c>
      <c r="J1117" s="67">
        <v>45573</v>
      </c>
      <c r="K1117" s="69"/>
      <c r="L1117" s="67"/>
      <c r="M1117" s="67"/>
      <c r="N1117" s="71"/>
      <c r="O1117" s="70"/>
      <c r="P1117" s="81"/>
      <c r="Q1117" s="227"/>
      <c r="R1117" s="227"/>
      <c r="S1117" s="227"/>
      <c r="T1117" s="227"/>
      <c r="U1117" s="227"/>
      <c r="V1117" s="227"/>
      <c r="W1117" s="227"/>
      <c r="X1117" s="227"/>
      <c r="Y1117" s="227"/>
      <c r="Z1117" s="227"/>
      <c r="AA1117" s="227"/>
      <c r="AB1117" s="227"/>
      <c r="AC1117" s="227"/>
      <c r="AD1117" s="227"/>
      <c r="AE1117" s="227"/>
      <c r="AF1117" s="227"/>
      <c r="AG1117" s="227"/>
      <c r="AH1117" s="227"/>
      <c r="AI1117" s="227"/>
      <c r="AJ1117" s="227"/>
      <c r="AK1117" s="227"/>
      <c r="AL1117" s="227"/>
      <c r="AM1117" s="227"/>
      <c r="AN1117" s="227"/>
      <c r="AO1117" s="227"/>
      <c r="AP1117" s="227"/>
      <c r="AQ1117" s="227"/>
      <c r="AR1117" s="227"/>
      <c r="AS1117" s="227"/>
      <c r="AT1117" s="227"/>
    </row>
    <row r="1118" spans="1:46" s="228" customFormat="1" x14ac:dyDescent="0.25">
      <c r="A1118" s="60">
        <v>10</v>
      </c>
      <c r="B1118" s="62" t="s">
        <v>2108</v>
      </c>
      <c r="C1118" s="62" t="s">
        <v>2109</v>
      </c>
      <c r="D1118" s="62" t="s">
        <v>359</v>
      </c>
      <c r="E1118" s="79" t="s">
        <v>2132</v>
      </c>
      <c r="F1118" s="79" t="s">
        <v>2133</v>
      </c>
      <c r="G1118" s="80">
        <v>0.26</v>
      </c>
      <c r="H1118" s="65">
        <v>10</v>
      </c>
      <c r="I1118" s="107">
        <v>30810</v>
      </c>
      <c r="J1118" s="67">
        <v>45573</v>
      </c>
      <c r="K1118" s="69"/>
      <c r="L1118" s="67"/>
      <c r="M1118" s="67"/>
      <c r="N1118" s="71"/>
      <c r="O1118" s="70"/>
      <c r="P1118" s="81"/>
      <c r="Q1118" s="227"/>
      <c r="R1118" s="227"/>
      <c r="S1118" s="227"/>
      <c r="T1118" s="227"/>
      <c r="U1118" s="227"/>
      <c r="V1118" s="227"/>
      <c r="W1118" s="227"/>
      <c r="X1118" s="227"/>
      <c r="Y1118" s="227"/>
      <c r="Z1118" s="227"/>
      <c r="AA1118" s="227"/>
      <c r="AB1118" s="227"/>
      <c r="AC1118" s="227"/>
      <c r="AD1118" s="227"/>
      <c r="AE1118" s="227"/>
      <c r="AF1118" s="227"/>
      <c r="AG1118" s="227"/>
      <c r="AH1118" s="227"/>
      <c r="AI1118" s="227"/>
      <c r="AJ1118" s="227"/>
      <c r="AK1118" s="227"/>
      <c r="AL1118" s="227"/>
      <c r="AM1118" s="227"/>
      <c r="AN1118" s="227"/>
      <c r="AO1118" s="227"/>
      <c r="AP1118" s="227"/>
      <c r="AQ1118" s="227"/>
      <c r="AR1118" s="227"/>
      <c r="AS1118" s="227"/>
      <c r="AT1118" s="227"/>
    </row>
    <row r="1119" spans="1:46" s="228" customFormat="1" x14ac:dyDescent="0.25">
      <c r="A1119" s="60">
        <v>10</v>
      </c>
      <c r="B1119" s="62" t="s">
        <v>2108</v>
      </c>
      <c r="C1119" s="62" t="s">
        <v>2109</v>
      </c>
      <c r="D1119" s="62" t="s">
        <v>359</v>
      </c>
      <c r="E1119" s="79" t="s">
        <v>2134</v>
      </c>
      <c r="F1119" s="79" t="s">
        <v>2135</v>
      </c>
      <c r="G1119" s="80">
        <v>14</v>
      </c>
      <c r="H1119" s="65">
        <v>10</v>
      </c>
      <c r="I1119" s="107">
        <v>11830</v>
      </c>
      <c r="J1119" s="67">
        <v>45573</v>
      </c>
      <c r="K1119" s="69">
        <f>SUM(I1101:I1119)</f>
        <v>2153840</v>
      </c>
      <c r="L1119" s="67"/>
      <c r="M1119" s="67"/>
      <c r="N1119" s="71">
        <v>2172560</v>
      </c>
      <c r="O1119" s="70">
        <v>0</v>
      </c>
      <c r="P1119" s="81"/>
      <c r="Q1119" s="227"/>
      <c r="R1119" s="227"/>
      <c r="S1119" s="227"/>
      <c r="T1119" s="227"/>
      <c r="U1119" s="227"/>
      <c r="V1119" s="227"/>
      <c r="W1119" s="227"/>
      <c r="X1119" s="227"/>
      <c r="Y1119" s="227"/>
      <c r="Z1119" s="227"/>
      <c r="AA1119" s="227"/>
      <c r="AB1119" s="227"/>
      <c r="AC1119" s="227"/>
      <c r="AD1119" s="227"/>
      <c r="AE1119" s="227"/>
      <c r="AF1119" s="227"/>
      <c r="AG1119" s="227"/>
      <c r="AH1119" s="227"/>
      <c r="AI1119" s="227"/>
      <c r="AJ1119" s="227"/>
      <c r="AK1119" s="227"/>
      <c r="AL1119" s="227"/>
      <c r="AM1119" s="227"/>
      <c r="AN1119" s="227"/>
      <c r="AO1119" s="227"/>
      <c r="AP1119" s="227"/>
      <c r="AQ1119" s="227"/>
      <c r="AR1119" s="227"/>
      <c r="AS1119" s="227"/>
      <c r="AT1119" s="227"/>
    </row>
    <row r="1120" spans="1:46" x14ac:dyDescent="0.25">
      <c r="A1120" s="51">
        <v>10</v>
      </c>
      <c r="B1120" s="52" t="s">
        <v>72</v>
      </c>
      <c r="C1120" s="52"/>
      <c r="D1120" s="52"/>
      <c r="E1120" s="52"/>
      <c r="F1120" s="52"/>
      <c r="G1120" s="53"/>
      <c r="H1120" s="54"/>
      <c r="I1120" s="55"/>
      <c r="J1120" s="56"/>
      <c r="K1120" s="85"/>
      <c r="L1120" s="329">
        <f>SUM(K1121:K1127)</f>
        <v>2386500</v>
      </c>
      <c r="M1120" s="272"/>
      <c r="N1120" s="48"/>
      <c r="O1120" s="49"/>
      <c r="P1120" s="58"/>
    </row>
    <row r="1121" spans="1:46" s="228" customFormat="1" x14ac:dyDescent="0.25">
      <c r="A1121" s="60">
        <v>10</v>
      </c>
      <c r="B1121" s="62" t="s">
        <v>2136</v>
      </c>
      <c r="C1121" s="62" t="s">
        <v>2137</v>
      </c>
      <c r="D1121" s="62" t="s">
        <v>144</v>
      </c>
      <c r="E1121" s="79" t="s">
        <v>2138</v>
      </c>
      <c r="F1121" s="79" t="s">
        <v>356</v>
      </c>
      <c r="G1121" s="80">
        <v>2.9809999999999999</v>
      </c>
      <c r="H1121" s="65">
        <v>9</v>
      </c>
      <c r="I1121" s="107">
        <v>528100</v>
      </c>
      <c r="J1121" s="67">
        <v>45566</v>
      </c>
      <c r="K1121" s="69"/>
      <c r="L1121" s="67"/>
      <c r="M1121" s="67"/>
      <c r="N1121" s="71"/>
      <c r="O1121" s="70"/>
      <c r="P1121" s="81"/>
      <c r="Q1121" s="227"/>
      <c r="R1121" s="227"/>
      <c r="S1121" s="227"/>
      <c r="T1121" s="227"/>
      <c r="U1121" s="227"/>
      <c r="V1121" s="227"/>
      <c r="W1121" s="227"/>
      <c r="X1121" s="227"/>
      <c r="Y1121" s="227"/>
      <c r="Z1121" s="227"/>
      <c r="AA1121" s="227"/>
      <c r="AB1121" s="227"/>
      <c r="AC1121" s="227"/>
      <c r="AD1121" s="227"/>
      <c r="AE1121" s="227"/>
      <c r="AF1121" s="227"/>
      <c r="AG1121" s="227"/>
      <c r="AH1121" s="227"/>
      <c r="AI1121" s="227"/>
      <c r="AJ1121" s="227"/>
      <c r="AK1121" s="227"/>
      <c r="AL1121" s="227"/>
      <c r="AM1121" s="227"/>
      <c r="AN1121" s="227"/>
      <c r="AO1121" s="227"/>
      <c r="AP1121" s="227"/>
      <c r="AQ1121" s="227"/>
      <c r="AR1121" s="227"/>
      <c r="AS1121" s="227"/>
      <c r="AT1121" s="227"/>
    </row>
    <row r="1122" spans="1:46" s="228" customFormat="1" x14ac:dyDescent="0.25">
      <c r="A1122" s="60">
        <v>10</v>
      </c>
      <c r="B1122" s="62" t="s">
        <v>2136</v>
      </c>
      <c r="C1122" s="62" t="s">
        <v>2137</v>
      </c>
      <c r="D1122" s="62" t="s">
        <v>144</v>
      </c>
      <c r="E1122" s="79" t="s">
        <v>2139</v>
      </c>
      <c r="F1122" s="79" t="s">
        <v>1609</v>
      </c>
      <c r="G1122" s="80">
        <v>2.1850000000000001</v>
      </c>
      <c r="H1122" s="65">
        <v>8</v>
      </c>
      <c r="I1122" s="107">
        <v>452800</v>
      </c>
      <c r="J1122" s="67">
        <v>45566</v>
      </c>
      <c r="K1122" s="69"/>
      <c r="L1122" s="67"/>
      <c r="M1122" s="67"/>
      <c r="N1122" s="71"/>
      <c r="O1122" s="70"/>
      <c r="P1122" s="81"/>
      <c r="Q1122" s="227"/>
      <c r="R1122" s="227"/>
      <c r="S1122" s="227"/>
      <c r="T1122" s="227"/>
      <c r="U1122" s="227"/>
      <c r="V1122" s="227"/>
      <c r="W1122" s="227"/>
      <c r="X1122" s="227"/>
      <c r="Y1122" s="227"/>
      <c r="Z1122" s="227"/>
      <c r="AA1122" s="227"/>
      <c r="AB1122" s="227"/>
      <c r="AC1122" s="227"/>
      <c r="AD1122" s="227"/>
      <c r="AE1122" s="227"/>
      <c r="AF1122" s="227"/>
      <c r="AG1122" s="227"/>
      <c r="AH1122" s="227"/>
      <c r="AI1122" s="227"/>
      <c r="AJ1122" s="227"/>
      <c r="AK1122" s="227"/>
      <c r="AL1122" s="227"/>
      <c r="AM1122" s="227"/>
      <c r="AN1122" s="227"/>
      <c r="AO1122" s="227"/>
      <c r="AP1122" s="227"/>
      <c r="AQ1122" s="227"/>
      <c r="AR1122" s="227"/>
      <c r="AS1122" s="227"/>
      <c r="AT1122" s="227"/>
    </row>
    <row r="1123" spans="1:46" s="228" customFormat="1" x14ac:dyDescent="0.25">
      <c r="A1123" s="60">
        <v>10</v>
      </c>
      <c r="B1123" s="62" t="s">
        <v>2136</v>
      </c>
      <c r="C1123" s="62" t="s">
        <v>2137</v>
      </c>
      <c r="D1123" s="62" t="s">
        <v>144</v>
      </c>
      <c r="E1123" s="79" t="s">
        <v>2140</v>
      </c>
      <c r="F1123" s="79" t="s">
        <v>380</v>
      </c>
      <c r="G1123" s="80">
        <v>2.7040000000000002</v>
      </c>
      <c r="H1123" s="65">
        <v>9</v>
      </c>
      <c r="I1123" s="107">
        <v>487700</v>
      </c>
      <c r="J1123" s="67">
        <v>45566</v>
      </c>
      <c r="K1123" s="69"/>
      <c r="L1123" s="67"/>
      <c r="M1123" s="67"/>
      <c r="N1123" s="71"/>
      <c r="O1123" s="70"/>
      <c r="P1123" s="81"/>
      <c r="Q1123" s="227"/>
      <c r="R1123" s="227"/>
      <c r="S1123" s="227"/>
      <c r="T1123" s="227"/>
      <c r="U1123" s="227"/>
      <c r="V1123" s="227"/>
      <c r="W1123" s="227"/>
      <c r="X1123" s="227"/>
      <c r="Y1123" s="227"/>
      <c r="Z1123" s="227"/>
      <c r="AA1123" s="227"/>
      <c r="AB1123" s="227"/>
      <c r="AC1123" s="227"/>
      <c r="AD1123" s="227"/>
      <c r="AE1123" s="227"/>
      <c r="AF1123" s="227"/>
      <c r="AG1123" s="227"/>
      <c r="AH1123" s="227"/>
      <c r="AI1123" s="227"/>
      <c r="AJ1123" s="227"/>
      <c r="AK1123" s="227"/>
      <c r="AL1123" s="227"/>
      <c r="AM1123" s="227"/>
      <c r="AN1123" s="227"/>
      <c r="AO1123" s="227"/>
      <c r="AP1123" s="227"/>
      <c r="AQ1123" s="227"/>
      <c r="AR1123" s="227"/>
      <c r="AS1123" s="227"/>
      <c r="AT1123" s="227"/>
    </row>
    <row r="1124" spans="1:46" s="228" customFormat="1" x14ac:dyDescent="0.25">
      <c r="A1124" s="60">
        <v>10</v>
      </c>
      <c r="B1124" s="62" t="s">
        <v>2136</v>
      </c>
      <c r="C1124" s="62" t="s">
        <v>2137</v>
      </c>
      <c r="D1124" s="62" t="s">
        <v>144</v>
      </c>
      <c r="E1124" s="79" t="s">
        <v>2141</v>
      </c>
      <c r="F1124" s="79" t="s">
        <v>642</v>
      </c>
      <c r="G1124" s="80">
        <v>2.0470000000000002</v>
      </c>
      <c r="H1124" s="65">
        <v>10</v>
      </c>
      <c r="I1124" s="107">
        <v>435300</v>
      </c>
      <c r="J1124" s="67">
        <v>45566</v>
      </c>
      <c r="K1124" s="69"/>
      <c r="L1124" s="67"/>
      <c r="M1124" s="67"/>
      <c r="N1124" s="71"/>
      <c r="O1124" s="70"/>
      <c r="P1124" s="81"/>
      <c r="Q1124" s="227"/>
      <c r="R1124" s="227"/>
      <c r="S1124" s="227"/>
      <c r="T1124" s="227"/>
      <c r="U1124" s="227"/>
      <c r="V1124" s="227"/>
      <c r="W1124" s="227"/>
      <c r="X1124" s="227"/>
      <c r="Y1124" s="227"/>
      <c r="Z1124" s="227"/>
      <c r="AA1124" s="227"/>
      <c r="AB1124" s="227"/>
      <c r="AC1124" s="227"/>
      <c r="AD1124" s="227"/>
      <c r="AE1124" s="227"/>
      <c r="AF1124" s="227"/>
      <c r="AG1124" s="227"/>
      <c r="AH1124" s="227"/>
      <c r="AI1124" s="227"/>
      <c r="AJ1124" s="227"/>
      <c r="AK1124" s="227"/>
      <c r="AL1124" s="227"/>
      <c r="AM1124" s="227"/>
      <c r="AN1124" s="227"/>
      <c r="AO1124" s="227"/>
      <c r="AP1124" s="227"/>
      <c r="AQ1124" s="227"/>
      <c r="AR1124" s="227"/>
      <c r="AS1124" s="227"/>
      <c r="AT1124" s="227"/>
    </row>
    <row r="1125" spans="1:46" s="228" customFormat="1" x14ac:dyDescent="0.25">
      <c r="A1125" s="60">
        <v>10</v>
      </c>
      <c r="B1125" s="62" t="s">
        <v>2136</v>
      </c>
      <c r="C1125" s="62" t="s">
        <v>2137</v>
      </c>
      <c r="D1125" s="62" t="s">
        <v>144</v>
      </c>
      <c r="E1125" s="79" t="s">
        <v>2142</v>
      </c>
      <c r="F1125" s="79" t="s">
        <v>349</v>
      </c>
      <c r="G1125" s="80">
        <v>0.42</v>
      </c>
      <c r="H1125" s="65">
        <v>10</v>
      </c>
      <c r="I1125" s="107">
        <v>61300</v>
      </c>
      <c r="J1125" s="67">
        <v>45566</v>
      </c>
      <c r="K1125" s="69"/>
      <c r="L1125" s="67"/>
      <c r="M1125" s="67"/>
      <c r="N1125" s="71"/>
      <c r="O1125" s="70"/>
      <c r="P1125" s="81"/>
      <c r="Q1125" s="227"/>
      <c r="R1125" s="227"/>
      <c r="S1125" s="227"/>
      <c r="T1125" s="227"/>
      <c r="U1125" s="227"/>
      <c r="V1125" s="227"/>
      <c r="W1125" s="227"/>
      <c r="X1125" s="227"/>
      <c r="Y1125" s="227"/>
      <c r="Z1125" s="227"/>
      <c r="AA1125" s="227"/>
      <c r="AB1125" s="227"/>
      <c r="AC1125" s="227"/>
      <c r="AD1125" s="227"/>
      <c r="AE1125" s="227"/>
      <c r="AF1125" s="227"/>
      <c r="AG1125" s="227"/>
      <c r="AH1125" s="227"/>
      <c r="AI1125" s="227"/>
      <c r="AJ1125" s="227"/>
      <c r="AK1125" s="227"/>
      <c r="AL1125" s="227"/>
      <c r="AM1125" s="227"/>
      <c r="AN1125" s="227"/>
      <c r="AO1125" s="227"/>
      <c r="AP1125" s="227"/>
      <c r="AQ1125" s="227"/>
      <c r="AR1125" s="227"/>
      <c r="AS1125" s="227"/>
      <c r="AT1125" s="227"/>
    </row>
    <row r="1126" spans="1:46" s="228" customFormat="1" x14ac:dyDescent="0.25">
      <c r="A1126" s="60">
        <v>10</v>
      </c>
      <c r="B1126" s="62" t="s">
        <v>2136</v>
      </c>
      <c r="C1126" s="62" t="s">
        <v>2137</v>
      </c>
      <c r="D1126" s="62" t="s">
        <v>144</v>
      </c>
      <c r="E1126" s="79" t="s">
        <v>2143</v>
      </c>
      <c r="F1126" s="79" t="s">
        <v>2144</v>
      </c>
      <c r="G1126" s="80">
        <v>2.1459999999999999</v>
      </c>
      <c r="H1126" s="65">
        <v>8</v>
      </c>
      <c r="I1126" s="107">
        <v>394300</v>
      </c>
      <c r="J1126" s="67">
        <v>45566</v>
      </c>
      <c r="K1126" s="69"/>
      <c r="L1126" s="67"/>
      <c r="M1126" s="67"/>
      <c r="N1126" s="71"/>
      <c r="O1126" s="70"/>
      <c r="P1126" s="81"/>
      <c r="Q1126" s="227"/>
      <c r="R1126" s="227"/>
      <c r="S1126" s="227"/>
      <c r="T1126" s="227"/>
      <c r="U1126" s="227"/>
      <c r="V1126" s="227"/>
      <c r="W1126" s="227"/>
      <c r="X1126" s="227"/>
      <c r="Y1126" s="227"/>
      <c r="Z1126" s="227"/>
      <c r="AA1126" s="227"/>
      <c r="AB1126" s="227"/>
      <c r="AC1126" s="227"/>
      <c r="AD1126" s="227"/>
      <c r="AE1126" s="227"/>
      <c r="AF1126" s="227"/>
      <c r="AG1126" s="227"/>
      <c r="AH1126" s="227"/>
      <c r="AI1126" s="227"/>
      <c r="AJ1126" s="227"/>
      <c r="AK1126" s="227"/>
      <c r="AL1126" s="227"/>
      <c r="AM1126" s="227"/>
      <c r="AN1126" s="227"/>
      <c r="AO1126" s="227"/>
      <c r="AP1126" s="227"/>
      <c r="AQ1126" s="227"/>
      <c r="AR1126" s="227"/>
      <c r="AS1126" s="227"/>
      <c r="AT1126" s="227"/>
    </row>
    <row r="1127" spans="1:46" s="228" customFormat="1" x14ac:dyDescent="0.25">
      <c r="A1127" s="60">
        <v>10</v>
      </c>
      <c r="B1127" s="62" t="s">
        <v>2136</v>
      </c>
      <c r="C1127" s="62" t="s">
        <v>2137</v>
      </c>
      <c r="D1127" s="62" t="s">
        <v>144</v>
      </c>
      <c r="E1127" s="79" t="s">
        <v>2145</v>
      </c>
      <c r="F1127" s="79" t="s">
        <v>2146</v>
      </c>
      <c r="G1127" s="80">
        <v>0.14499999999999999</v>
      </c>
      <c r="H1127" s="65">
        <v>10</v>
      </c>
      <c r="I1127" s="107">
        <v>27000</v>
      </c>
      <c r="J1127" s="67">
        <v>45566</v>
      </c>
      <c r="K1127" s="69">
        <f>SUM(I1121:I1127)</f>
        <v>2386500</v>
      </c>
      <c r="L1127" s="67"/>
      <c r="M1127" s="67"/>
      <c r="N1127" s="71">
        <v>2386500</v>
      </c>
      <c r="O1127" s="70">
        <v>0</v>
      </c>
      <c r="P1127" s="81"/>
      <c r="Q1127" s="227"/>
      <c r="R1127" s="227"/>
      <c r="S1127" s="227"/>
      <c r="T1127" s="227"/>
      <c r="U1127" s="227"/>
      <c r="V1127" s="227"/>
      <c r="W1127" s="227"/>
      <c r="X1127" s="227"/>
      <c r="Y1127" s="227"/>
      <c r="Z1127" s="227"/>
      <c r="AA1127" s="227"/>
      <c r="AB1127" s="227"/>
      <c r="AC1127" s="227"/>
      <c r="AD1127" s="227"/>
      <c r="AE1127" s="227"/>
      <c r="AF1127" s="227"/>
      <c r="AG1127" s="227"/>
      <c r="AH1127" s="227"/>
      <c r="AI1127" s="227"/>
      <c r="AJ1127" s="227"/>
      <c r="AK1127" s="227"/>
      <c r="AL1127" s="227"/>
      <c r="AM1127" s="227"/>
      <c r="AN1127" s="227"/>
      <c r="AO1127" s="227"/>
      <c r="AP1127" s="227"/>
      <c r="AQ1127" s="227"/>
      <c r="AR1127" s="227"/>
      <c r="AS1127" s="227"/>
      <c r="AT1127" s="227"/>
    </row>
    <row r="1128" spans="1:46" x14ac:dyDescent="0.25">
      <c r="A1128" s="51">
        <v>10</v>
      </c>
      <c r="B1128" s="52" t="s">
        <v>81</v>
      </c>
      <c r="C1128" s="52"/>
      <c r="D1128" s="52"/>
      <c r="E1128" s="52"/>
      <c r="F1128" s="52"/>
      <c r="G1128" s="53"/>
      <c r="H1128" s="54"/>
      <c r="I1128" s="55"/>
      <c r="J1128" s="56"/>
      <c r="K1128" s="85"/>
      <c r="L1128" s="329">
        <f>SUM(K1129:K1153)</f>
        <v>945480.25</v>
      </c>
      <c r="M1128" s="272"/>
      <c r="N1128" s="48"/>
      <c r="O1128" s="49"/>
      <c r="P1128" s="58"/>
    </row>
    <row r="1129" spans="1:46" x14ac:dyDescent="0.25">
      <c r="A1129" s="60">
        <v>10</v>
      </c>
      <c r="B1129" s="62" t="s">
        <v>2147</v>
      </c>
      <c r="C1129" s="62" t="s">
        <v>2148</v>
      </c>
      <c r="D1129" s="62" t="s">
        <v>359</v>
      </c>
      <c r="E1129" s="62" t="s">
        <v>2149</v>
      </c>
      <c r="F1129" s="62" t="s">
        <v>1102</v>
      </c>
      <c r="G1129" s="64">
        <v>0.11700000000000001</v>
      </c>
      <c r="H1129" s="65">
        <v>10</v>
      </c>
      <c r="I1129" s="143">
        <v>16731.25</v>
      </c>
      <c r="J1129" s="67">
        <v>45579</v>
      </c>
      <c r="K1129" s="68"/>
      <c r="L1129" s="69"/>
      <c r="M1129" s="70"/>
      <c r="N1129" s="71"/>
      <c r="O1129" s="70"/>
      <c r="P1129" s="72"/>
    </row>
    <row r="1130" spans="1:46" x14ac:dyDescent="0.25">
      <c r="A1130" s="60">
        <v>10</v>
      </c>
      <c r="B1130" s="62" t="s">
        <v>2147</v>
      </c>
      <c r="C1130" s="62" t="s">
        <v>2148</v>
      </c>
      <c r="D1130" s="62" t="s">
        <v>359</v>
      </c>
      <c r="E1130" s="62" t="s">
        <v>2150</v>
      </c>
      <c r="F1130" s="62" t="s">
        <v>2151</v>
      </c>
      <c r="G1130" s="64">
        <v>9.9000000000000005E-2</v>
      </c>
      <c r="H1130" s="65">
        <v>10</v>
      </c>
      <c r="I1130" s="143">
        <v>11511.1</v>
      </c>
      <c r="J1130" s="67">
        <v>45579</v>
      </c>
      <c r="K1130" s="68"/>
      <c r="L1130" s="69"/>
      <c r="M1130" s="70"/>
      <c r="N1130" s="71"/>
      <c r="O1130" s="70"/>
      <c r="P1130" s="72"/>
    </row>
    <row r="1131" spans="1:46" x14ac:dyDescent="0.25">
      <c r="A1131" s="60">
        <v>10</v>
      </c>
      <c r="B1131" s="62" t="s">
        <v>2147</v>
      </c>
      <c r="C1131" s="62" t="s">
        <v>2148</v>
      </c>
      <c r="D1131" s="62" t="s">
        <v>359</v>
      </c>
      <c r="E1131" s="62" t="s">
        <v>2152</v>
      </c>
      <c r="F1131" s="62" t="s">
        <v>1388</v>
      </c>
      <c r="G1131" s="64">
        <v>4.9599999999999998E-2</v>
      </c>
      <c r="H1131" s="65">
        <v>10</v>
      </c>
      <c r="I1131" s="143">
        <v>40155</v>
      </c>
      <c r="J1131" s="67">
        <v>45579</v>
      </c>
      <c r="K1131" s="68"/>
      <c r="L1131" s="69"/>
      <c r="M1131" s="70"/>
      <c r="N1131" s="71"/>
      <c r="O1131" s="70"/>
      <c r="P1131" s="72"/>
    </row>
    <row r="1132" spans="1:46" x14ac:dyDescent="0.25">
      <c r="A1132" s="60">
        <v>10</v>
      </c>
      <c r="B1132" s="62" t="s">
        <v>2147</v>
      </c>
      <c r="C1132" s="62" t="s">
        <v>2148</v>
      </c>
      <c r="D1132" s="62" t="s">
        <v>359</v>
      </c>
      <c r="E1132" s="62" t="s">
        <v>2153</v>
      </c>
      <c r="F1132" s="62" t="s">
        <v>1201</v>
      </c>
      <c r="G1132" s="64">
        <v>5.7000000000000002E-2</v>
      </c>
      <c r="H1132" s="65">
        <v>10</v>
      </c>
      <c r="I1132" s="143">
        <v>3613.95</v>
      </c>
      <c r="J1132" s="67">
        <v>45579</v>
      </c>
      <c r="K1132" s="68"/>
      <c r="L1132" s="69"/>
      <c r="M1132" s="70"/>
      <c r="N1132" s="71"/>
      <c r="O1132" s="70"/>
      <c r="P1132" s="72"/>
    </row>
    <row r="1133" spans="1:46" x14ac:dyDescent="0.25">
      <c r="A1133" s="60">
        <v>10</v>
      </c>
      <c r="B1133" s="62" t="s">
        <v>2147</v>
      </c>
      <c r="C1133" s="62" t="s">
        <v>2148</v>
      </c>
      <c r="D1133" s="62" t="s">
        <v>359</v>
      </c>
      <c r="E1133" s="62" t="s">
        <v>2154</v>
      </c>
      <c r="F1133" s="62" t="s">
        <v>265</v>
      </c>
      <c r="G1133" s="64">
        <v>0.253</v>
      </c>
      <c r="H1133" s="65">
        <v>9</v>
      </c>
      <c r="I1133" s="143">
        <v>23423.75</v>
      </c>
      <c r="J1133" s="67">
        <v>45579</v>
      </c>
      <c r="K1133" s="68"/>
      <c r="L1133" s="69"/>
      <c r="M1133" s="70"/>
      <c r="N1133" s="71"/>
      <c r="O1133" s="70"/>
      <c r="P1133" s="72"/>
    </row>
    <row r="1134" spans="1:46" x14ac:dyDescent="0.25">
      <c r="A1134" s="60">
        <v>10</v>
      </c>
      <c r="B1134" s="62" t="s">
        <v>2147</v>
      </c>
      <c r="C1134" s="62" t="s">
        <v>2148</v>
      </c>
      <c r="D1134" s="62" t="s">
        <v>359</v>
      </c>
      <c r="E1134" s="62" t="s">
        <v>2155</v>
      </c>
      <c r="F1134" s="62" t="s">
        <v>257</v>
      </c>
      <c r="G1134" s="64">
        <v>2.8000000000000001E-2</v>
      </c>
      <c r="H1134" s="65">
        <v>9</v>
      </c>
      <c r="I1134" s="143">
        <v>2007.75</v>
      </c>
      <c r="J1134" s="67">
        <v>45579</v>
      </c>
      <c r="K1134" s="68"/>
      <c r="L1134" s="69"/>
      <c r="M1134" s="70"/>
      <c r="N1134" s="71"/>
      <c r="O1134" s="70"/>
      <c r="P1134" s="72"/>
    </row>
    <row r="1135" spans="1:46" x14ac:dyDescent="0.25">
      <c r="A1135" s="60">
        <v>10</v>
      </c>
      <c r="B1135" s="62" t="s">
        <v>2147</v>
      </c>
      <c r="C1135" s="62" t="s">
        <v>2148</v>
      </c>
      <c r="D1135" s="62" t="s">
        <v>359</v>
      </c>
      <c r="E1135" s="62" t="s">
        <v>2156</v>
      </c>
      <c r="F1135" s="62" t="s">
        <v>251</v>
      </c>
      <c r="G1135" s="64">
        <v>6.9000000000000006E-2</v>
      </c>
      <c r="H1135" s="65">
        <v>9</v>
      </c>
      <c r="I1135" s="143">
        <v>4550.8999999999996</v>
      </c>
      <c r="J1135" s="67">
        <v>45579</v>
      </c>
      <c r="K1135" s="68"/>
      <c r="L1135" s="69"/>
      <c r="M1135" s="70"/>
      <c r="N1135" s="71"/>
      <c r="O1135" s="70"/>
      <c r="P1135" s="72"/>
    </row>
    <row r="1136" spans="1:46" x14ac:dyDescent="0.25">
      <c r="A1136" s="60">
        <v>10</v>
      </c>
      <c r="B1136" s="62" t="s">
        <v>2147</v>
      </c>
      <c r="C1136" s="62" t="s">
        <v>2148</v>
      </c>
      <c r="D1136" s="62" t="s">
        <v>359</v>
      </c>
      <c r="E1136" s="62" t="s">
        <v>2157</v>
      </c>
      <c r="F1136" s="62" t="s">
        <v>2158</v>
      </c>
      <c r="G1136" s="64">
        <v>0.70199999999999996</v>
      </c>
      <c r="H1136" s="65">
        <v>9</v>
      </c>
      <c r="I1136" s="143">
        <v>52201.5</v>
      </c>
      <c r="J1136" s="67">
        <v>45579</v>
      </c>
      <c r="K1136" s="68"/>
      <c r="L1136" s="69"/>
      <c r="M1136" s="70"/>
      <c r="N1136" s="71"/>
      <c r="O1136" s="70"/>
      <c r="P1136" s="72"/>
    </row>
    <row r="1137" spans="1:16" x14ac:dyDescent="0.25">
      <c r="A1137" s="60">
        <v>10</v>
      </c>
      <c r="B1137" s="62" t="s">
        <v>2147</v>
      </c>
      <c r="C1137" s="62" t="s">
        <v>2148</v>
      </c>
      <c r="D1137" s="62" t="s">
        <v>359</v>
      </c>
      <c r="E1137" s="62" t="s">
        <v>2159</v>
      </c>
      <c r="F1137" s="62" t="s">
        <v>676</v>
      </c>
      <c r="G1137" s="64">
        <v>0.16200000000000001</v>
      </c>
      <c r="H1137" s="65">
        <v>8</v>
      </c>
      <c r="I1137" s="143">
        <v>11778.8</v>
      </c>
      <c r="J1137" s="67">
        <v>45579</v>
      </c>
      <c r="K1137" s="68"/>
      <c r="L1137" s="69"/>
      <c r="M1137" s="70"/>
      <c r="N1137" s="71"/>
      <c r="O1137" s="70"/>
      <c r="P1137" s="72"/>
    </row>
    <row r="1138" spans="1:16" x14ac:dyDescent="0.25">
      <c r="A1138" s="60">
        <v>10</v>
      </c>
      <c r="B1138" s="62" t="s">
        <v>2147</v>
      </c>
      <c r="C1138" s="62" t="s">
        <v>2148</v>
      </c>
      <c r="D1138" s="62" t="s">
        <v>359</v>
      </c>
      <c r="E1138" s="62" t="s">
        <v>2160</v>
      </c>
      <c r="F1138" s="62" t="s">
        <v>233</v>
      </c>
      <c r="G1138" s="64">
        <v>1.7000000000000001E-2</v>
      </c>
      <c r="H1138" s="65">
        <v>8</v>
      </c>
      <c r="I1138" s="143">
        <v>1606.2</v>
      </c>
      <c r="J1138" s="67">
        <v>45579</v>
      </c>
      <c r="K1138" s="68"/>
      <c r="L1138" s="69"/>
      <c r="M1138" s="70"/>
      <c r="N1138" s="71"/>
      <c r="O1138" s="70"/>
      <c r="P1138" s="72"/>
    </row>
    <row r="1139" spans="1:16" ht="30" x14ac:dyDescent="0.25">
      <c r="A1139" s="60">
        <v>10</v>
      </c>
      <c r="B1139" s="62" t="s">
        <v>2147</v>
      </c>
      <c r="C1139" s="62" t="s">
        <v>2148</v>
      </c>
      <c r="D1139" s="62" t="s">
        <v>359</v>
      </c>
      <c r="E1139" s="62" t="s">
        <v>2161</v>
      </c>
      <c r="F1139" s="62" t="s">
        <v>271</v>
      </c>
      <c r="G1139" s="64">
        <v>0.08</v>
      </c>
      <c r="H1139" s="65">
        <v>9</v>
      </c>
      <c r="I1139" s="143">
        <v>8700.25</v>
      </c>
      <c r="J1139" s="67">
        <v>45579</v>
      </c>
      <c r="K1139" s="68"/>
      <c r="L1139" s="69"/>
      <c r="M1139" s="70"/>
      <c r="N1139" s="71"/>
      <c r="O1139" s="70"/>
      <c r="P1139" s="72"/>
    </row>
    <row r="1140" spans="1:16" x14ac:dyDescent="0.25">
      <c r="A1140" s="60">
        <v>10</v>
      </c>
      <c r="B1140" s="62" t="s">
        <v>2147</v>
      </c>
      <c r="C1140" s="62" t="s">
        <v>2148</v>
      </c>
      <c r="D1140" s="62" t="s">
        <v>359</v>
      </c>
      <c r="E1140" s="62" t="s">
        <v>2162</v>
      </c>
      <c r="F1140" s="62" t="s">
        <v>247</v>
      </c>
      <c r="G1140" s="64">
        <v>4.2999999999999997E-2</v>
      </c>
      <c r="H1140" s="65">
        <v>8</v>
      </c>
      <c r="I1140" s="143">
        <v>5086.3</v>
      </c>
      <c r="J1140" s="67">
        <v>45579</v>
      </c>
      <c r="K1140" s="68">
        <f>SUM(I1129:I1140)</f>
        <v>181366.75</v>
      </c>
      <c r="L1140" s="69"/>
      <c r="M1140" s="70"/>
      <c r="N1140" s="71">
        <v>181366.75</v>
      </c>
      <c r="O1140" s="70">
        <v>25200</v>
      </c>
      <c r="P1140" s="72"/>
    </row>
    <row r="1141" spans="1:16" x14ac:dyDescent="0.25">
      <c r="A1141" s="60">
        <v>10</v>
      </c>
      <c r="B1141" s="62" t="s">
        <v>2147</v>
      </c>
      <c r="C1141" s="62" t="s">
        <v>2163</v>
      </c>
      <c r="D1141" s="62" t="s">
        <v>144</v>
      </c>
      <c r="E1141" s="62" t="s">
        <v>2164</v>
      </c>
      <c r="F1141" s="62" t="s">
        <v>2165</v>
      </c>
      <c r="G1141" s="64">
        <v>0.64400000000000002</v>
      </c>
      <c r="H1141" s="65">
        <v>9</v>
      </c>
      <c r="I1141" s="143">
        <v>53460</v>
      </c>
      <c r="J1141" s="67">
        <v>45572</v>
      </c>
      <c r="K1141" s="68"/>
      <c r="L1141" s="69"/>
      <c r="M1141" s="70"/>
      <c r="N1141" s="71"/>
      <c r="O1141" s="70"/>
      <c r="P1141" s="72"/>
    </row>
    <row r="1142" spans="1:16" x14ac:dyDescent="0.25">
      <c r="A1142" s="60">
        <v>10</v>
      </c>
      <c r="B1142" s="62" t="s">
        <v>2147</v>
      </c>
      <c r="C1142" s="62" t="s">
        <v>2163</v>
      </c>
      <c r="D1142" s="62" t="s">
        <v>144</v>
      </c>
      <c r="E1142" s="62" t="s">
        <v>2166</v>
      </c>
      <c r="F1142" s="62" t="s">
        <v>1063</v>
      </c>
      <c r="G1142" s="64">
        <v>1.77</v>
      </c>
      <c r="H1142" s="65">
        <v>9</v>
      </c>
      <c r="I1142" s="143">
        <v>155520</v>
      </c>
      <c r="J1142" s="67">
        <v>45572</v>
      </c>
      <c r="K1142" s="68"/>
      <c r="L1142" s="69"/>
      <c r="M1142" s="70"/>
      <c r="N1142" s="71"/>
      <c r="O1142" s="70"/>
      <c r="P1142" s="72"/>
    </row>
    <row r="1143" spans="1:16" x14ac:dyDescent="0.25">
      <c r="A1143" s="60">
        <v>10</v>
      </c>
      <c r="B1143" s="62" t="s">
        <v>2147</v>
      </c>
      <c r="C1143" s="62" t="s">
        <v>2163</v>
      </c>
      <c r="D1143" s="62" t="s">
        <v>144</v>
      </c>
      <c r="E1143" s="62" t="s">
        <v>2167</v>
      </c>
      <c r="F1143" s="62" t="s">
        <v>2168</v>
      </c>
      <c r="G1143" s="64">
        <v>1.0409999999999999</v>
      </c>
      <c r="H1143" s="65">
        <v>9</v>
      </c>
      <c r="I1143" s="143">
        <v>133650</v>
      </c>
      <c r="J1143" s="67">
        <v>45572</v>
      </c>
      <c r="K1143" s="68"/>
      <c r="L1143" s="69"/>
      <c r="M1143" s="70"/>
      <c r="N1143" s="71"/>
      <c r="O1143" s="70"/>
      <c r="P1143" s="72"/>
    </row>
    <row r="1144" spans="1:16" x14ac:dyDescent="0.25">
      <c r="A1144" s="60">
        <v>10</v>
      </c>
      <c r="B1144" s="62" t="s">
        <v>2147</v>
      </c>
      <c r="C1144" s="62" t="s">
        <v>2163</v>
      </c>
      <c r="D1144" s="62" t="s">
        <v>144</v>
      </c>
      <c r="E1144" s="62" t="s">
        <v>2169</v>
      </c>
      <c r="F1144" s="62" t="s">
        <v>2170</v>
      </c>
      <c r="G1144" s="64">
        <v>0.38700000000000001</v>
      </c>
      <c r="H1144" s="65">
        <v>9</v>
      </c>
      <c r="I1144" s="143">
        <v>24300</v>
      </c>
      <c r="J1144" s="67">
        <v>45572</v>
      </c>
      <c r="K1144" s="68"/>
      <c r="L1144" s="69"/>
      <c r="M1144" s="70"/>
      <c r="N1144" s="71"/>
      <c r="O1144" s="70"/>
      <c r="P1144" s="72"/>
    </row>
    <row r="1145" spans="1:16" x14ac:dyDescent="0.25">
      <c r="A1145" s="60">
        <v>10</v>
      </c>
      <c r="B1145" s="62" t="s">
        <v>2147</v>
      </c>
      <c r="C1145" s="62" t="s">
        <v>2163</v>
      </c>
      <c r="D1145" s="62" t="s">
        <v>144</v>
      </c>
      <c r="E1145" s="62" t="s">
        <v>2171</v>
      </c>
      <c r="F1145" s="62" t="s">
        <v>1381</v>
      </c>
      <c r="G1145" s="64">
        <v>0.54300000000000004</v>
      </c>
      <c r="H1145" s="65">
        <v>9</v>
      </c>
      <c r="I1145" s="143">
        <v>60750</v>
      </c>
      <c r="J1145" s="67">
        <v>45572</v>
      </c>
      <c r="K1145" s="68"/>
      <c r="L1145" s="69"/>
      <c r="M1145" s="70"/>
      <c r="N1145" s="71"/>
      <c r="O1145" s="70"/>
      <c r="P1145" s="72"/>
    </row>
    <row r="1146" spans="1:16" x14ac:dyDescent="0.25">
      <c r="A1146" s="60">
        <v>10</v>
      </c>
      <c r="B1146" s="62" t="s">
        <v>2147</v>
      </c>
      <c r="C1146" s="62" t="s">
        <v>2163</v>
      </c>
      <c r="D1146" s="62" t="s">
        <v>144</v>
      </c>
      <c r="E1146" s="62" t="s">
        <v>2172</v>
      </c>
      <c r="F1146" s="62" t="s">
        <v>2173</v>
      </c>
      <c r="G1146" s="64">
        <v>1.47E-2</v>
      </c>
      <c r="H1146" s="65">
        <v>9</v>
      </c>
      <c r="I1146" s="143">
        <v>9720</v>
      </c>
      <c r="J1146" s="67">
        <v>45572</v>
      </c>
      <c r="K1146" s="68"/>
      <c r="L1146" s="69"/>
      <c r="M1146" s="70"/>
      <c r="N1146" s="71"/>
      <c r="O1146" s="70"/>
      <c r="P1146" s="72"/>
    </row>
    <row r="1147" spans="1:16" ht="30" x14ac:dyDescent="0.25">
      <c r="A1147" s="60">
        <v>10</v>
      </c>
      <c r="B1147" s="62" t="s">
        <v>2147</v>
      </c>
      <c r="C1147" s="62" t="s">
        <v>2163</v>
      </c>
      <c r="D1147" s="62" t="s">
        <v>144</v>
      </c>
      <c r="E1147" s="62" t="s">
        <v>2174</v>
      </c>
      <c r="F1147" s="62" t="s">
        <v>364</v>
      </c>
      <c r="G1147" s="64">
        <v>7.3999999999999996E-2</v>
      </c>
      <c r="H1147" s="65">
        <v>9</v>
      </c>
      <c r="I1147" s="143">
        <v>68890.5</v>
      </c>
      <c r="J1147" s="67">
        <v>45572</v>
      </c>
      <c r="K1147" s="68"/>
      <c r="L1147" s="69"/>
      <c r="M1147" s="70"/>
      <c r="N1147" s="71"/>
      <c r="O1147" s="70"/>
      <c r="P1147" s="72"/>
    </row>
    <row r="1148" spans="1:16" ht="30" x14ac:dyDescent="0.25">
      <c r="A1148" s="60">
        <v>10</v>
      </c>
      <c r="B1148" s="62" t="s">
        <v>2147</v>
      </c>
      <c r="C1148" s="62" t="s">
        <v>2163</v>
      </c>
      <c r="D1148" s="62" t="s">
        <v>144</v>
      </c>
      <c r="E1148" s="62" t="s">
        <v>2175</v>
      </c>
      <c r="F1148" s="62" t="s">
        <v>1277</v>
      </c>
      <c r="G1148" s="64">
        <v>0.17799999999999999</v>
      </c>
      <c r="H1148" s="65">
        <v>9</v>
      </c>
      <c r="I1148" s="143">
        <v>12757.5</v>
      </c>
      <c r="J1148" s="67">
        <v>45572</v>
      </c>
      <c r="K1148" s="68"/>
      <c r="L1148" s="69"/>
      <c r="M1148" s="70"/>
      <c r="N1148" s="71"/>
      <c r="O1148" s="70"/>
      <c r="P1148" s="72"/>
    </row>
    <row r="1149" spans="1:16" x14ac:dyDescent="0.25">
      <c r="A1149" s="60">
        <v>10</v>
      </c>
      <c r="B1149" s="62" t="s">
        <v>2147</v>
      </c>
      <c r="C1149" s="62" t="s">
        <v>2163</v>
      </c>
      <c r="D1149" s="62" t="s">
        <v>144</v>
      </c>
      <c r="E1149" s="62" t="s">
        <v>2176</v>
      </c>
      <c r="F1149" s="62" t="s">
        <v>2177</v>
      </c>
      <c r="G1149" s="64">
        <v>0.81399999999999995</v>
      </c>
      <c r="H1149" s="65">
        <v>9</v>
      </c>
      <c r="I1149" s="143">
        <v>85050</v>
      </c>
      <c r="J1149" s="67">
        <v>45572</v>
      </c>
      <c r="K1149" s="68"/>
      <c r="L1149" s="69"/>
      <c r="M1149" s="70"/>
      <c r="N1149" s="71"/>
      <c r="O1149" s="70"/>
      <c r="P1149" s="72"/>
    </row>
    <row r="1150" spans="1:16" x14ac:dyDescent="0.25">
      <c r="A1150" s="60">
        <v>10</v>
      </c>
      <c r="B1150" s="62" t="s">
        <v>2147</v>
      </c>
      <c r="C1150" s="62" t="s">
        <v>2163</v>
      </c>
      <c r="D1150" s="62" t="s">
        <v>144</v>
      </c>
      <c r="E1150" s="62" t="s">
        <v>2178</v>
      </c>
      <c r="F1150" s="62" t="s">
        <v>356</v>
      </c>
      <c r="G1150" s="64">
        <v>0.13800000000000001</v>
      </c>
      <c r="H1150" s="65">
        <v>9</v>
      </c>
      <c r="I1150" s="143">
        <v>12150</v>
      </c>
      <c r="J1150" s="67">
        <v>45572</v>
      </c>
      <c r="K1150" s="68"/>
      <c r="L1150" s="69"/>
      <c r="M1150" s="70"/>
      <c r="N1150" s="71"/>
      <c r="O1150" s="70"/>
      <c r="P1150" s="72"/>
    </row>
    <row r="1151" spans="1:16" x14ac:dyDescent="0.25">
      <c r="A1151" s="60">
        <v>10</v>
      </c>
      <c r="B1151" s="62" t="s">
        <v>2147</v>
      </c>
      <c r="C1151" s="62" t="s">
        <v>2163</v>
      </c>
      <c r="D1151" s="62" t="s">
        <v>144</v>
      </c>
      <c r="E1151" s="62" t="s">
        <v>2179</v>
      </c>
      <c r="F1151" s="62" t="s">
        <v>303</v>
      </c>
      <c r="G1151" s="64">
        <v>0.3</v>
      </c>
      <c r="H1151" s="65">
        <v>10</v>
      </c>
      <c r="I1151" s="143">
        <v>32440.5</v>
      </c>
      <c r="J1151" s="67">
        <v>45572</v>
      </c>
      <c r="K1151" s="68"/>
      <c r="L1151" s="69"/>
      <c r="M1151" s="70"/>
      <c r="N1151" s="71"/>
      <c r="O1151" s="70"/>
      <c r="P1151" s="72"/>
    </row>
    <row r="1152" spans="1:16" ht="30" x14ac:dyDescent="0.25">
      <c r="A1152" s="60">
        <v>10</v>
      </c>
      <c r="B1152" s="62" t="s">
        <v>2147</v>
      </c>
      <c r="C1152" s="62" t="s">
        <v>2163</v>
      </c>
      <c r="D1152" s="62" t="s">
        <v>144</v>
      </c>
      <c r="E1152" s="62" t="s">
        <v>2180</v>
      </c>
      <c r="F1152" s="62" t="s">
        <v>640</v>
      </c>
      <c r="G1152" s="64">
        <v>0.158</v>
      </c>
      <c r="H1152" s="65">
        <v>10</v>
      </c>
      <c r="I1152" s="143">
        <v>15187.5</v>
      </c>
      <c r="J1152" s="67">
        <v>45572</v>
      </c>
      <c r="K1152" s="68"/>
      <c r="L1152" s="69"/>
      <c r="M1152" s="70"/>
      <c r="N1152" s="71"/>
      <c r="O1152" s="70"/>
      <c r="P1152" s="72"/>
    </row>
    <row r="1153" spans="1:46" x14ac:dyDescent="0.25">
      <c r="A1153" s="60">
        <v>10</v>
      </c>
      <c r="B1153" s="62" t="s">
        <v>2147</v>
      </c>
      <c r="C1153" s="62" t="s">
        <v>2163</v>
      </c>
      <c r="D1153" s="62" t="s">
        <v>144</v>
      </c>
      <c r="E1153" s="62" t="s">
        <v>2181</v>
      </c>
      <c r="F1153" s="62" t="s">
        <v>2114</v>
      </c>
      <c r="G1153" s="64">
        <v>1.27</v>
      </c>
      <c r="H1153" s="65">
        <v>9</v>
      </c>
      <c r="I1153" s="143">
        <v>100237.5</v>
      </c>
      <c r="J1153" s="67">
        <v>45572</v>
      </c>
      <c r="K1153" s="68">
        <f>SUM(I1141:I1153)</f>
        <v>764113.5</v>
      </c>
      <c r="L1153" s="69"/>
      <c r="M1153" s="70"/>
      <c r="N1153" s="71">
        <v>764113.5</v>
      </c>
      <c r="O1153" s="70">
        <v>0</v>
      </c>
      <c r="P1153" s="72"/>
    </row>
    <row r="1154" spans="1:46" x14ac:dyDescent="0.25">
      <c r="A1154" s="51">
        <v>10</v>
      </c>
      <c r="B1154" s="52" t="s">
        <v>90</v>
      </c>
      <c r="C1154" s="52"/>
      <c r="D1154" s="52"/>
      <c r="E1154" s="52"/>
      <c r="F1154" s="52"/>
      <c r="G1154" s="53"/>
      <c r="H1154" s="54"/>
      <c r="I1154" s="55"/>
      <c r="J1154" s="56"/>
      <c r="K1154" s="85"/>
      <c r="L1154" s="329">
        <f>SUM(K1155:K1161)</f>
        <v>555601</v>
      </c>
      <c r="M1154" s="272"/>
      <c r="N1154" s="48"/>
      <c r="O1154" s="49"/>
      <c r="P1154" s="58"/>
    </row>
    <row r="1155" spans="1:46" x14ac:dyDescent="0.25">
      <c r="A1155" s="60">
        <v>10</v>
      </c>
      <c r="B1155" s="62" t="s">
        <v>2182</v>
      </c>
      <c r="C1155" s="62" t="s">
        <v>2183</v>
      </c>
      <c r="D1155" s="62" t="s">
        <v>144</v>
      </c>
      <c r="E1155" s="62" t="s">
        <v>2184</v>
      </c>
      <c r="F1155" s="62" t="s">
        <v>1522</v>
      </c>
      <c r="G1155" s="64">
        <v>2</v>
      </c>
      <c r="H1155" s="65">
        <v>9</v>
      </c>
      <c r="I1155" s="143">
        <v>217756</v>
      </c>
      <c r="J1155" s="67">
        <v>45495</v>
      </c>
      <c r="K1155" s="68"/>
      <c r="L1155" s="69"/>
      <c r="M1155" s="70"/>
      <c r="N1155" s="71"/>
      <c r="O1155" s="70"/>
      <c r="P1155" s="72"/>
    </row>
    <row r="1156" spans="1:46" x14ac:dyDescent="0.25">
      <c r="A1156" s="60">
        <v>10</v>
      </c>
      <c r="B1156" s="62" t="s">
        <v>2182</v>
      </c>
      <c r="C1156" s="62" t="s">
        <v>2183</v>
      </c>
      <c r="D1156" s="62" t="s">
        <v>144</v>
      </c>
      <c r="E1156" s="62" t="s">
        <v>2185</v>
      </c>
      <c r="F1156" s="62" t="s">
        <v>1234</v>
      </c>
      <c r="G1156" s="64">
        <v>0.73599999999999999</v>
      </c>
      <c r="H1156" s="65" t="s">
        <v>2186</v>
      </c>
      <c r="I1156" s="143">
        <v>84032</v>
      </c>
      <c r="J1156" s="67">
        <v>45495</v>
      </c>
      <c r="K1156" s="68"/>
      <c r="L1156" s="69"/>
      <c r="M1156" s="70"/>
      <c r="N1156" s="71"/>
      <c r="O1156" s="70"/>
      <c r="P1156" s="72"/>
    </row>
    <row r="1157" spans="1:46" x14ac:dyDescent="0.25">
      <c r="A1157" s="60">
        <v>10</v>
      </c>
      <c r="B1157" s="62" t="s">
        <v>2182</v>
      </c>
      <c r="C1157" s="62" t="s">
        <v>2183</v>
      </c>
      <c r="D1157" s="62" t="s">
        <v>144</v>
      </c>
      <c r="E1157" s="62" t="s">
        <v>2187</v>
      </c>
      <c r="F1157" s="62" t="s">
        <v>2188</v>
      </c>
      <c r="G1157" s="64">
        <v>1.8109999999999999</v>
      </c>
      <c r="H1157" s="65">
        <v>10</v>
      </c>
      <c r="I1157" s="143">
        <v>153520</v>
      </c>
      <c r="J1157" s="67">
        <v>45495</v>
      </c>
      <c r="K1157" s="68"/>
      <c r="L1157" s="69"/>
      <c r="M1157" s="70"/>
      <c r="N1157" s="71"/>
      <c r="O1157" s="70"/>
      <c r="P1157" s="72"/>
    </row>
    <row r="1158" spans="1:46" x14ac:dyDescent="0.25">
      <c r="A1158" s="60">
        <v>10</v>
      </c>
      <c r="B1158" s="62" t="s">
        <v>2182</v>
      </c>
      <c r="C1158" s="62" t="s">
        <v>2183</v>
      </c>
      <c r="D1158" s="62" t="s">
        <v>144</v>
      </c>
      <c r="E1158" s="62" t="s">
        <v>2189</v>
      </c>
      <c r="F1158" s="62" t="s">
        <v>2190</v>
      </c>
      <c r="G1158" s="64">
        <v>0.22800000000000001</v>
      </c>
      <c r="H1158" s="65">
        <v>10</v>
      </c>
      <c r="I1158" s="143">
        <v>17978</v>
      </c>
      <c r="J1158" s="67">
        <v>45495</v>
      </c>
      <c r="K1158" s="78"/>
      <c r="L1158" s="331"/>
      <c r="M1158" s="76"/>
      <c r="N1158" s="71"/>
      <c r="O1158" s="70"/>
      <c r="P1158" s="72"/>
    </row>
    <row r="1159" spans="1:46" x14ac:dyDescent="0.25">
      <c r="A1159" s="60">
        <v>10</v>
      </c>
      <c r="B1159" s="62" t="s">
        <v>2182</v>
      </c>
      <c r="C1159" s="62" t="s">
        <v>2183</v>
      </c>
      <c r="D1159" s="62" t="s">
        <v>144</v>
      </c>
      <c r="E1159" s="62" t="s">
        <v>2191</v>
      </c>
      <c r="F1159" s="62" t="s">
        <v>361</v>
      </c>
      <c r="G1159" s="64">
        <v>0.751</v>
      </c>
      <c r="H1159" s="65">
        <v>9</v>
      </c>
      <c r="I1159" s="143">
        <v>53934</v>
      </c>
      <c r="J1159" s="67">
        <v>45495</v>
      </c>
      <c r="K1159" s="68"/>
      <c r="L1159" s="69"/>
      <c r="M1159" s="70"/>
      <c r="N1159" s="71"/>
      <c r="O1159" s="70"/>
      <c r="P1159" s="72"/>
    </row>
    <row r="1160" spans="1:46" x14ac:dyDescent="0.25">
      <c r="A1160" s="60">
        <v>10</v>
      </c>
      <c r="B1160" s="62" t="s">
        <v>2182</v>
      </c>
      <c r="C1160" s="62" t="s">
        <v>2183</v>
      </c>
      <c r="D1160" s="62" t="s">
        <v>144</v>
      </c>
      <c r="E1160" s="62" t="s">
        <v>2192</v>
      </c>
      <c r="F1160" s="62" t="s">
        <v>549</v>
      </c>
      <c r="G1160" s="64">
        <v>0.2</v>
      </c>
      <c r="H1160" s="65">
        <v>9</v>
      </c>
      <c r="I1160" s="143">
        <v>19695</v>
      </c>
      <c r="J1160" s="67">
        <v>45495</v>
      </c>
      <c r="K1160" s="132"/>
      <c r="L1160" s="69"/>
      <c r="M1160" s="70"/>
      <c r="N1160" s="71"/>
      <c r="O1160" s="70"/>
      <c r="P1160" s="72"/>
    </row>
    <row r="1161" spans="1:46" s="287" customFormat="1" x14ac:dyDescent="0.25">
      <c r="A1161" s="60">
        <v>10</v>
      </c>
      <c r="B1161" s="62" t="s">
        <v>2182</v>
      </c>
      <c r="C1161" s="62" t="s">
        <v>2183</v>
      </c>
      <c r="D1161" s="62" t="s">
        <v>144</v>
      </c>
      <c r="E1161" s="62" t="s">
        <v>2193</v>
      </c>
      <c r="F1161" s="62" t="s">
        <v>1372</v>
      </c>
      <c r="G1161" s="64">
        <v>7.0000000000000007E-2</v>
      </c>
      <c r="H1161" s="65">
        <v>9</v>
      </c>
      <c r="I1161" s="66">
        <v>8686</v>
      </c>
      <c r="J1161" s="67">
        <v>45495</v>
      </c>
      <c r="K1161" s="68">
        <f>SUM(I1155:I1161)</f>
        <v>555601</v>
      </c>
      <c r="L1161" s="356"/>
      <c r="M1161" s="76"/>
      <c r="N1161" s="71">
        <v>953735</v>
      </c>
      <c r="O1161" s="70">
        <v>0</v>
      </c>
      <c r="P1161" s="256"/>
      <c r="Q1161" s="227"/>
      <c r="R1161" s="227"/>
      <c r="S1161" s="227"/>
      <c r="T1161" s="227"/>
      <c r="U1161" s="227"/>
      <c r="V1161" s="227"/>
      <c r="W1161" s="227"/>
      <c r="X1161" s="227"/>
      <c r="Y1161" s="227"/>
      <c r="Z1161" s="227"/>
      <c r="AA1161" s="227"/>
      <c r="AB1161" s="227"/>
      <c r="AC1161" s="227"/>
      <c r="AD1161" s="227"/>
      <c r="AE1161" s="227"/>
      <c r="AF1161" s="227"/>
      <c r="AG1161" s="227"/>
      <c r="AH1161" s="227"/>
      <c r="AI1161" s="227"/>
      <c r="AJ1161" s="227"/>
      <c r="AK1161" s="227"/>
      <c r="AL1161" s="227"/>
      <c r="AM1161" s="227"/>
      <c r="AN1161" s="227"/>
      <c r="AO1161" s="227"/>
      <c r="AP1161" s="227"/>
      <c r="AQ1161" s="227"/>
      <c r="AR1161" s="227"/>
      <c r="AS1161" s="227"/>
      <c r="AT1161" s="227"/>
    </row>
    <row r="1162" spans="1:46" x14ac:dyDescent="0.25">
      <c r="A1162" s="51">
        <v>10</v>
      </c>
      <c r="B1162" s="52" t="s">
        <v>95</v>
      </c>
      <c r="C1162" s="52"/>
      <c r="D1162" s="52"/>
      <c r="E1162" s="52"/>
      <c r="F1162" s="52"/>
      <c r="G1162" s="53"/>
      <c r="H1162" s="54"/>
      <c r="I1162" s="55"/>
      <c r="J1162" s="56"/>
      <c r="K1162" s="85"/>
      <c r="L1162" s="329">
        <f>SUM(K1163:K1176)</f>
        <v>1235136.1499999999</v>
      </c>
      <c r="M1162" s="272"/>
      <c r="N1162" s="48"/>
      <c r="O1162" s="49"/>
      <c r="P1162" s="58"/>
    </row>
    <row r="1163" spans="1:46" s="287" customFormat="1" x14ac:dyDescent="0.25">
      <c r="A1163" s="60">
        <v>10</v>
      </c>
      <c r="B1163" s="62" t="s">
        <v>2194</v>
      </c>
      <c r="C1163" s="62" t="s">
        <v>2195</v>
      </c>
      <c r="D1163" s="62" t="s">
        <v>359</v>
      </c>
      <c r="E1163" s="62" t="s">
        <v>2196</v>
      </c>
      <c r="F1163" s="62" t="s">
        <v>530</v>
      </c>
      <c r="G1163" s="64">
        <v>1.167</v>
      </c>
      <c r="H1163" s="65">
        <v>9</v>
      </c>
      <c r="I1163" s="66">
        <v>107115</v>
      </c>
      <c r="J1163" s="67">
        <v>45492</v>
      </c>
      <c r="K1163" s="68"/>
      <c r="L1163" s="356"/>
      <c r="M1163" s="76"/>
      <c r="N1163" s="71"/>
      <c r="O1163" s="70"/>
      <c r="P1163" s="72"/>
      <c r="Q1163" s="227"/>
      <c r="R1163" s="227"/>
      <c r="S1163" s="227"/>
      <c r="T1163" s="227"/>
      <c r="U1163" s="227"/>
      <c r="V1163" s="227"/>
      <c r="W1163" s="227"/>
      <c r="X1163" s="227"/>
      <c r="Y1163" s="227"/>
      <c r="Z1163" s="227"/>
      <c r="AA1163" s="227"/>
      <c r="AB1163" s="227"/>
      <c r="AC1163" s="227"/>
      <c r="AD1163" s="227"/>
      <c r="AE1163" s="227"/>
      <c r="AF1163" s="227"/>
      <c r="AG1163" s="227"/>
      <c r="AH1163" s="227"/>
      <c r="AI1163" s="227"/>
      <c r="AJ1163" s="227"/>
      <c r="AK1163" s="227"/>
      <c r="AL1163" s="227"/>
      <c r="AM1163" s="227"/>
      <c r="AN1163" s="227"/>
      <c r="AO1163" s="227"/>
      <c r="AP1163" s="227"/>
      <c r="AQ1163" s="227"/>
      <c r="AR1163" s="227"/>
      <c r="AS1163" s="227"/>
      <c r="AT1163" s="227"/>
    </row>
    <row r="1164" spans="1:46" s="287" customFormat="1" x14ac:dyDescent="0.25">
      <c r="A1164" s="60">
        <v>10</v>
      </c>
      <c r="B1164" s="62" t="s">
        <v>2194</v>
      </c>
      <c r="C1164" s="62" t="s">
        <v>2195</v>
      </c>
      <c r="D1164" s="62" t="s">
        <v>359</v>
      </c>
      <c r="E1164" s="62" t="s">
        <v>2197</v>
      </c>
      <c r="F1164" s="62" t="s">
        <v>1489</v>
      </c>
      <c r="G1164" s="64">
        <v>0.63</v>
      </c>
      <c r="H1164" s="65">
        <v>9</v>
      </c>
      <c r="I1164" s="66">
        <v>61605</v>
      </c>
      <c r="J1164" s="67">
        <v>45492</v>
      </c>
      <c r="K1164" s="68"/>
      <c r="L1164" s="356"/>
      <c r="M1164" s="76"/>
      <c r="N1164" s="71"/>
      <c r="O1164" s="70"/>
      <c r="P1164" s="72"/>
      <c r="Q1164" s="227"/>
      <c r="R1164" s="227"/>
      <c r="S1164" s="227"/>
      <c r="T1164" s="227"/>
      <c r="U1164" s="227"/>
      <c r="V1164" s="227"/>
      <c r="W1164" s="227"/>
      <c r="X1164" s="227"/>
      <c r="Y1164" s="227"/>
      <c r="Z1164" s="227"/>
      <c r="AA1164" s="227"/>
      <c r="AB1164" s="227"/>
      <c r="AC1164" s="227"/>
      <c r="AD1164" s="227"/>
      <c r="AE1164" s="227"/>
      <c r="AF1164" s="227"/>
      <c r="AG1164" s="227"/>
      <c r="AH1164" s="227"/>
      <c r="AI1164" s="227"/>
      <c r="AJ1164" s="227"/>
      <c r="AK1164" s="227"/>
      <c r="AL1164" s="227"/>
      <c r="AM1164" s="227"/>
      <c r="AN1164" s="227"/>
      <c r="AO1164" s="227"/>
      <c r="AP1164" s="227"/>
      <c r="AQ1164" s="227"/>
      <c r="AR1164" s="227"/>
      <c r="AS1164" s="227"/>
      <c r="AT1164" s="227"/>
    </row>
    <row r="1165" spans="1:46" s="287" customFormat="1" x14ac:dyDescent="0.25">
      <c r="A1165" s="60">
        <v>10</v>
      </c>
      <c r="B1165" s="62" t="s">
        <v>2194</v>
      </c>
      <c r="C1165" s="62" t="s">
        <v>2195</v>
      </c>
      <c r="D1165" s="62" t="s">
        <v>359</v>
      </c>
      <c r="E1165" s="62" t="s">
        <v>2198</v>
      </c>
      <c r="F1165" s="62" t="s">
        <v>2199</v>
      </c>
      <c r="G1165" s="64">
        <v>0.74</v>
      </c>
      <c r="H1165" s="65">
        <v>10</v>
      </c>
      <c r="I1165" s="66">
        <v>64380</v>
      </c>
      <c r="J1165" s="67">
        <v>45492</v>
      </c>
      <c r="K1165" s="68"/>
      <c r="L1165" s="356"/>
      <c r="M1165" s="76"/>
      <c r="N1165" s="71"/>
      <c r="O1165" s="70"/>
      <c r="P1165" s="72"/>
      <c r="Q1165" s="227"/>
      <c r="R1165" s="227"/>
      <c r="S1165" s="227"/>
      <c r="T1165" s="227"/>
      <c r="U1165" s="227"/>
      <c r="V1165" s="227"/>
      <c r="W1165" s="227"/>
      <c r="X1165" s="227"/>
      <c r="Y1165" s="227"/>
      <c r="Z1165" s="227"/>
      <c r="AA1165" s="227"/>
      <c r="AB1165" s="227"/>
      <c r="AC1165" s="227"/>
      <c r="AD1165" s="227"/>
      <c r="AE1165" s="227"/>
      <c r="AF1165" s="227"/>
      <c r="AG1165" s="227"/>
      <c r="AH1165" s="227"/>
      <c r="AI1165" s="227"/>
      <c r="AJ1165" s="227"/>
      <c r="AK1165" s="227"/>
      <c r="AL1165" s="227"/>
      <c r="AM1165" s="227"/>
      <c r="AN1165" s="227"/>
      <c r="AO1165" s="227"/>
      <c r="AP1165" s="227"/>
      <c r="AQ1165" s="227"/>
      <c r="AR1165" s="227"/>
      <c r="AS1165" s="227"/>
      <c r="AT1165" s="227"/>
    </row>
    <row r="1166" spans="1:46" s="287" customFormat="1" x14ac:dyDescent="0.25">
      <c r="A1166" s="60">
        <v>10</v>
      </c>
      <c r="B1166" s="62" t="s">
        <v>2194</v>
      </c>
      <c r="C1166" s="62" t="s">
        <v>2195</v>
      </c>
      <c r="D1166" s="62" t="s">
        <v>359</v>
      </c>
      <c r="E1166" s="62" t="s">
        <v>2200</v>
      </c>
      <c r="F1166" s="62" t="s">
        <v>1083</v>
      </c>
      <c r="G1166" s="64">
        <v>0.4</v>
      </c>
      <c r="H1166" s="65">
        <v>10</v>
      </c>
      <c r="I1166" s="66">
        <v>61938</v>
      </c>
      <c r="J1166" s="67">
        <v>45492</v>
      </c>
      <c r="K1166" s="68"/>
      <c r="L1166" s="356"/>
      <c r="M1166" s="76"/>
      <c r="N1166" s="71"/>
      <c r="O1166" s="70"/>
      <c r="P1166" s="72"/>
      <c r="Q1166" s="227"/>
      <c r="R1166" s="227"/>
      <c r="S1166" s="227"/>
      <c r="T1166" s="227"/>
      <c r="U1166" s="227"/>
      <c r="V1166" s="227"/>
      <c r="W1166" s="227"/>
      <c r="X1166" s="227"/>
      <c r="Y1166" s="227"/>
      <c r="Z1166" s="227"/>
      <c r="AA1166" s="227"/>
      <c r="AB1166" s="227"/>
      <c r="AC1166" s="227"/>
      <c r="AD1166" s="227"/>
      <c r="AE1166" s="227"/>
      <c r="AF1166" s="227"/>
      <c r="AG1166" s="227"/>
      <c r="AH1166" s="227"/>
      <c r="AI1166" s="227"/>
      <c r="AJ1166" s="227"/>
      <c r="AK1166" s="227"/>
      <c r="AL1166" s="227"/>
      <c r="AM1166" s="227"/>
      <c r="AN1166" s="227"/>
      <c r="AO1166" s="227"/>
      <c r="AP1166" s="227"/>
      <c r="AQ1166" s="227"/>
      <c r="AR1166" s="227"/>
      <c r="AS1166" s="227"/>
      <c r="AT1166" s="227"/>
    </row>
    <row r="1167" spans="1:46" s="287" customFormat="1" x14ac:dyDescent="0.25">
      <c r="A1167" s="60">
        <v>10</v>
      </c>
      <c r="B1167" s="62" t="s">
        <v>2194</v>
      </c>
      <c r="C1167" s="62" t="s">
        <v>2195</v>
      </c>
      <c r="D1167" s="62" t="s">
        <v>359</v>
      </c>
      <c r="E1167" s="62" t="s">
        <v>2201</v>
      </c>
      <c r="F1167" s="62" t="s">
        <v>2202</v>
      </c>
      <c r="G1167" s="64">
        <v>0.59</v>
      </c>
      <c r="H1167" s="65">
        <v>9</v>
      </c>
      <c r="I1167" s="66">
        <v>51171</v>
      </c>
      <c r="J1167" s="67">
        <v>45492</v>
      </c>
      <c r="K1167" s="68"/>
      <c r="L1167" s="356"/>
      <c r="M1167" s="76"/>
      <c r="N1167" s="71"/>
      <c r="O1167" s="70"/>
      <c r="P1167" s="72"/>
      <c r="Q1167" s="227"/>
      <c r="R1167" s="227"/>
      <c r="S1167" s="227"/>
      <c r="T1167" s="227"/>
      <c r="U1167" s="227"/>
      <c r="V1167" s="227"/>
      <c r="W1167" s="227"/>
      <c r="X1167" s="227"/>
      <c r="Y1167" s="227"/>
      <c r="Z1167" s="227"/>
      <c r="AA1167" s="227"/>
      <c r="AB1167" s="227"/>
      <c r="AC1167" s="227"/>
      <c r="AD1167" s="227"/>
      <c r="AE1167" s="227"/>
      <c r="AF1167" s="227"/>
      <c r="AG1167" s="227"/>
      <c r="AH1167" s="227"/>
      <c r="AI1167" s="227"/>
      <c r="AJ1167" s="227"/>
      <c r="AK1167" s="227"/>
      <c r="AL1167" s="227"/>
      <c r="AM1167" s="227"/>
      <c r="AN1167" s="227"/>
      <c r="AO1167" s="227"/>
      <c r="AP1167" s="227"/>
      <c r="AQ1167" s="227"/>
      <c r="AR1167" s="227"/>
      <c r="AS1167" s="227"/>
      <c r="AT1167" s="227"/>
    </row>
    <row r="1168" spans="1:46" s="287" customFormat="1" x14ac:dyDescent="0.25">
      <c r="A1168" s="60">
        <v>10</v>
      </c>
      <c r="B1168" s="62" t="s">
        <v>2194</v>
      </c>
      <c r="C1168" s="62" t="s">
        <v>2195</v>
      </c>
      <c r="D1168" s="62" t="s">
        <v>359</v>
      </c>
      <c r="E1168" s="62" t="s">
        <v>2203</v>
      </c>
      <c r="F1168" s="62" t="s">
        <v>1454</v>
      </c>
      <c r="G1168" s="64">
        <v>0.15</v>
      </c>
      <c r="H1168" s="65">
        <v>10</v>
      </c>
      <c r="I1168" s="66">
        <v>12876</v>
      </c>
      <c r="J1168" s="67">
        <v>45492</v>
      </c>
      <c r="K1168" s="68"/>
      <c r="L1168" s="356"/>
      <c r="M1168" s="76"/>
      <c r="N1168" s="71"/>
      <c r="O1168" s="70"/>
      <c r="P1168" s="72"/>
      <c r="Q1168" s="227"/>
      <c r="R1168" s="227"/>
      <c r="S1168" s="227"/>
      <c r="T1168" s="227"/>
      <c r="U1168" s="227"/>
      <c r="V1168" s="227"/>
      <c r="W1168" s="227"/>
      <c r="X1168" s="227"/>
      <c r="Y1168" s="227"/>
      <c r="Z1168" s="227"/>
      <c r="AA1168" s="227"/>
      <c r="AB1168" s="227"/>
      <c r="AC1168" s="227"/>
      <c r="AD1168" s="227"/>
      <c r="AE1168" s="227"/>
      <c r="AF1168" s="227"/>
      <c r="AG1168" s="227"/>
      <c r="AH1168" s="227"/>
      <c r="AI1168" s="227"/>
      <c r="AJ1168" s="227"/>
      <c r="AK1168" s="227"/>
      <c r="AL1168" s="227"/>
      <c r="AM1168" s="227"/>
      <c r="AN1168" s="227"/>
      <c r="AO1168" s="227"/>
      <c r="AP1168" s="227"/>
      <c r="AQ1168" s="227"/>
      <c r="AR1168" s="227"/>
      <c r="AS1168" s="227"/>
      <c r="AT1168" s="227"/>
    </row>
    <row r="1169" spans="1:46" s="287" customFormat="1" x14ac:dyDescent="0.25">
      <c r="A1169" s="60">
        <v>10</v>
      </c>
      <c r="B1169" s="62" t="s">
        <v>2194</v>
      </c>
      <c r="C1169" s="62" t="s">
        <v>2195</v>
      </c>
      <c r="D1169" s="62" t="s">
        <v>359</v>
      </c>
      <c r="E1169" s="62" t="s">
        <v>2204</v>
      </c>
      <c r="F1169" s="62" t="s">
        <v>2205</v>
      </c>
      <c r="G1169" s="64">
        <v>0.12</v>
      </c>
      <c r="H1169" s="65">
        <v>9</v>
      </c>
      <c r="I1169" s="66">
        <v>12543</v>
      </c>
      <c r="J1169" s="67">
        <v>45492</v>
      </c>
      <c r="K1169" s="68"/>
      <c r="L1169" s="356"/>
      <c r="M1169" s="76"/>
      <c r="N1169" s="71"/>
      <c r="O1169" s="70"/>
      <c r="P1169" s="72"/>
      <c r="Q1169" s="227"/>
      <c r="R1169" s="227"/>
      <c r="S1169" s="227"/>
      <c r="T1169" s="227"/>
      <c r="U1169" s="227"/>
      <c r="V1169" s="227"/>
      <c r="W1169" s="227"/>
      <c r="X1169" s="227"/>
      <c r="Y1169" s="227"/>
      <c r="Z1169" s="227"/>
      <c r="AA1169" s="227"/>
      <c r="AB1169" s="227"/>
      <c r="AC1169" s="227"/>
      <c r="AD1169" s="227"/>
      <c r="AE1169" s="227"/>
      <c r="AF1169" s="227"/>
      <c r="AG1169" s="227"/>
      <c r="AH1169" s="227"/>
      <c r="AI1169" s="227"/>
      <c r="AJ1169" s="227"/>
      <c r="AK1169" s="227"/>
      <c r="AL1169" s="227"/>
      <c r="AM1169" s="227"/>
      <c r="AN1169" s="227"/>
      <c r="AO1169" s="227"/>
      <c r="AP1169" s="227"/>
      <c r="AQ1169" s="227"/>
      <c r="AR1169" s="227"/>
      <c r="AS1169" s="227"/>
      <c r="AT1169" s="227"/>
    </row>
    <row r="1170" spans="1:46" s="287" customFormat="1" x14ac:dyDescent="0.25">
      <c r="A1170" s="60">
        <v>10</v>
      </c>
      <c r="B1170" s="62" t="s">
        <v>2194</v>
      </c>
      <c r="C1170" s="62" t="s">
        <v>2195</v>
      </c>
      <c r="D1170" s="62" t="s">
        <v>359</v>
      </c>
      <c r="E1170" s="62" t="s">
        <v>2206</v>
      </c>
      <c r="F1170" s="62" t="s">
        <v>788</v>
      </c>
      <c r="G1170" s="64">
        <v>0.66</v>
      </c>
      <c r="H1170" s="65">
        <v>9</v>
      </c>
      <c r="I1170" s="66">
        <v>52281</v>
      </c>
      <c r="J1170" s="67">
        <v>45492</v>
      </c>
      <c r="K1170" s="68">
        <f>SUM(I1163:I1170)</f>
        <v>423909</v>
      </c>
      <c r="L1170" s="356"/>
      <c r="M1170" s="76"/>
      <c r="N1170" s="71">
        <v>423909</v>
      </c>
      <c r="O1170" s="70">
        <v>0</v>
      </c>
      <c r="P1170" s="72"/>
      <c r="Q1170" s="227"/>
      <c r="R1170" s="227"/>
      <c r="S1170" s="227"/>
      <c r="T1170" s="227"/>
      <c r="U1170" s="227"/>
      <c r="V1170" s="227"/>
      <c r="W1170" s="227"/>
      <c r="X1170" s="227"/>
      <c r="Y1170" s="227"/>
      <c r="Z1170" s="227"/>
      <c r="AA1170" s="227"/>
      <c r="AB1170" s="227"/>
      <c r="AC1170" s="227"/>
      <c r="AD1170" s="227"/>
      <c r="AE1170" s="227"/>
      <c r="AF1170" s="227"/>
      <c r="AG1170" s="227"/>
      <c r="AH1170" s="227"/>
      <c r="AI1170" s="227"/>
      <c r="AJ1170" s="227"/>
      <c r="AK1170" s="227"/>
      <c r="AL1170" s="227"/>
      <c r="AM1170" s="227"/>
      <c r="AN1170" s="227"/>
      <c r="AO1170" s="227"/>
      <c r="AP1170" s="227"/>
      <c r="AQ1170" s="227"/>
      <c r="AR1170" s="227"/>
      <c r="AS1170" s="227"/>
      <c r="AT1170" s="227"/>
    </row>
    <row r="1171" spans="1:46" s="287" customFormat="1" x14ac:dyDescent="0.25">
      <c r="A1171" s="60">
        <v>10</v>
      </c>
      <c r="B1171" s="62" t="s">
        <v>2194</v>
      </c>
      <c r="C1171" s="62" t="s">
        <v>2195</v>
      </c>
      <c r="D1171" s="62" t="s">
        <v>359</v>
      </c>
      <c r="E1171" s="62" t="s">
        <v>2207</v>
      </c>
      <c r="F1171" s="62" t="s">
        <v>2208</v>
      </c>
      <c r="G1171" s="64">
        <v>2.702</v>
      </c>
      <c r="H1171" s="65">
        <v>10</v>
      </c>
      <c r="I1171" s="66">
        <v>455471.1</v>
      </c>
      <c r="J1171" s="67">
        <v>45580</v>
      </c>
      <c r="K1171" s="68"/>
      <c r="L1171" s="356"/>
      <c r="M1171" s="76"/>
      <c r="N1171" s="71"/>
      <c r="O1171" s="70"/>
      <c r="P1171" s="72"/>
      <c r="Q1171" s="227"/>
      <c r="R1171" s="227"/>
      <c r="S1171" s="227"/>
      <c r="T1171" s="227"/>
      <c r="U1171" s="227"/>
      <c r="V1171" s="227"/>
      <c r="W1171" s="227"/>
      <c r="X1171" s="227"/>
      <c r="Y1171" s="227"/>
      <c r="Z1171" s="227"/>
      <c r="AA1171" s="227"/>
      <c r="AB1171" s="227"/>
      <c r="AC1171" s="227"/>
      <c r="AD1171" s="227"/>
      <c r="AE1171" s="227"/>
      <c r="AF1171" s="227"/>
      <c r="AG1171" s="227"/>
      <c r="AH1171" s="227"/>
      <c r="AI1171" s="227"/>
      <c r="AJ1171" s="227"/>
      <c r="AK1171" s="227"/>
      <c r="AL1171" s="227"/>
      <c r="AM1171" s="227"/>
      <c r="AN1171" s="227"/>
      <c r="AO1171" s="227"/>
      <c r="AP1171" s="227"/>
      <c r="AQ1171" s="227"/>
      <c r="AR1171" s="227"/>
      <c r="AS1171" s="227"/>
      <c r="AT1171" s="227"/>
    </row>
    <row r="1172" spans="1:46" s="287" customFormat="1" x14ac:dyDescent="0.25">
      <c r="A1172" s="60">
        <v>10</v>
      </c>
      <c r="B1172" s="62" t="s">
        <v>2194</v>
      </c>
      <c r="C1172" s="62" t="s">
        <v>2195</v>
      </c>
      <c r="D1172" s="62" t="s">
        <v>359</v>
      </c>
      <c r="E1172" s="62" t="s">
        <v>2209</v>
      </c>
      <c r="F1172" s="62" t="s">
        <v>1502</v>
      </c>
      <c r="G1172" s="64">
        <v>1.895</v>
      </c>
      <c r="H1172" s="65">
        <v>10</v>
      </c>
      <c r="I1172" s="66">
        <v>213054.3</v>
      </c>
      <c r="J1172" s="67">
        <v>45580</v>
      </c>
      <c r="K1172" s="68"/>
      <c r="L1172" s="356"/>
      <c r="M1172" s="76"/>
      <c r="N1172" s="71"/>
      <c r="O1172" s="70"/>
      <c r="P1172" s="72"/>
      <c r="Q1172" s="227"/>
      <c r="R1172" s="227"/>
      <c r="S1172" s="227"/>
      <c r="T1172" s="227"/>
      <c r="U1172" s="227"/>
      <c r="V1172" s="227"/>
      <c r="W1172" s="227"/>
      <c r="X1172" s="227"/>
      <c r="Y1172" s="227"/>
      <c r="Z1172" s="227"/>
      <c r="AA1172" s="227"/>
      <c r="AB1172" s="227"/>
      <c r="AC1172" s="227"/>
      <c r="AD1172" s="227"/>
      <c r="AE1172" s="227"/>
      <c r="AF1172" s="227"/>
      <c r="AG1172" s="227"/>
      <c r="AH1172" s="227"/>
      <c r="AI1172" s="227"/>
      <c r="AJ1172" s="227"/>
      <c r="AK1172" s="227"/>
      <c r="AL1172" s="227"/>
      <c r="AM1172" s="227"/>
      <c r="AN1172" s="227"/>
      <c r="AO1172" s="227"/>
      <c r="AP1172" s="227"/>
      <c r="AQ1172" s="227"/>
      <c r="AR1172" s="227"/>
      <c r="AS1172" s="227"/>
      <c r="AT1172" s="227"/>
    </row>
    <row r="1173" spans="1:46" s="287" customFormat="1" x14ac:dyDescent="0.25">
      <c r="A1173" s="60">
        <v>10</v>
      </c>
      <c r="B1173" s="62" t="s">
        <v>2194</v>
      </c>
      <c r="C1173" s="62" t="s">
        <v>2195</v>
      </c>
      <c r="D1173" s="62" t="s">
        <v>359</v>
      </c>
      <c r="E1173" s="62" t="s">
        <v>2210</v>
      </c>
      <c r="F1173" s="62" t="s">
        <v>2211</v>
      </c>
      <c r="G1173" s="64">
        <v>0.06</v>
      </c>
      <c r="H1173" s="65">
        <v>9</v>
      </c>
      <c r="I1173" s="66">
        <v>64714.95</v>
      </c>
      <c r="J1173" s="67">
        <v>45580</v>
      </c>
      <c r="K1173" s="68"/>
      <c r="L1173" s="356"/>
      <c r="M1173" s="76"/>
      <c r="N1173" s="71"/>
      <c r="O1173" s="70"/>
      <c r="P1173" s="72"/>
      <c r="Q1173" s="227"/>
      <c r="R1173" s="227"/>
      <c r="S1173" s="227"/>
      <c r="T1173" s="227"/>
      <c r="U1173" s="227"/>
      <c r="V1173" s="227"/>
      <c r="W1173" s="227"/>
      <c r="X1173" s="227"/>
      <c r="Y1173" s="227"/>
      <c r="Z1173" s="227"/>
      <c r="AA1173" s="227"/>
      <c r="AB1173" s="227"/>
      <c r="AC1173" s="227"/>
      <c r="AD1173" s="227"/>
      <c r="AE1173" s="227"/>
      <c r="AF1173" s="227"/>
      <c r="AG1173" s="227"/>
      <c r="AH1173" s="227"/>
      <c r="AI1173" s="227"/>
      <c r="AJ1173" s="227"/>
      <c r="AK1173" s="227"/>
      <c r="AL1173" s="227"/>
      <c r="AM1173" s="227"/>
      <c r="AN1173" s="227"/>
      <c r="AO1173" s="227"/>
      <c r="AP1173" s="227"/>
      <c r="AQ1173" s="227"/>
      <c r="AR1173" s="227"/>
      <c r="AS1173" s="227"/>
      <c r="AT1173" s="227"/>
    </row>
    <row r="1174" spans="1:46" s="287" customFormat="1" x14ac:dyDescent="0.25">
      <c r="A1174" s="60">
        <v>10</v>
      </c>
      <c r="B1174" s="62" t="s">
        <v>2194</v>
      </c>
      <c r="C1174" s="62" t="s">
        <v>2195</v>
      </c>
      <c r="D1174" s="62" t="s">
        <v>359</v>
      </c>
      <c r="E1174" s="62" t="s">
        <v>2212</v>
      </c>
      <c r="F1174" s="62" t="s">
        <v>2213</v>
      </c>
      <c r="G1174" s="64">
        <v>0.505</v>
      </c>
      <c r="H1174" s="65">
        <v>10</v>
      </c>
      <c r="I1174" s="66">
        <v>77986.8</v>
      </c>
      <c r="J1174" s="67">
        <v>45580</v>
      </c>
      <c r="K1174" s="68">
        <f>SUM(I1171:I1174)</f>
        <v>811227.14999999991</v>
      </c>
      <c r="L1174" s="356"/>
      <c r="M1174" s="76"/>
      <c r="N1174" s="71">
        <v>811227.15</v>
      </c>
      <c r="O1174" s="70">
        <v>0</v>
      </c>
      <c r="P1174" s="72"/>
      <c r="Q1174" s="227"/>
      <c r="R1174" s="227"/>
      <c r="S1174" s="227"/>
      <c r="T1174" s="227"/>
      <c r="U1174" s="227"/>
      <c r="V1174" s="227"/>
      <c r="W1174" s="227"/>
      <c r="X1174" s="227"/>
      <c r="Y1174" s="227"/>
      <c r="Z1174" s="227"/>
      <c r="AA1174" s="227"/>
      <c r="AB1174" s="227"/>
      <c r="AC1174" s="227"/>
      <c r="AD1174" s="227"/>
      <c r="AE1174" s="227"/>
      <c r="AF1174" s="227"/>
      <c r="AG1174" s="227"/>
      <c r="AH1174" s="227"/>
      <c r="AI1174" s="227"/>
      <c r="AJ1174" s="227"/>
      <c r="AK1174" s="227"/>
      <c r="AL1174" s="227"/>
      <c r="AM1174" s="227"/>
      <c r="AN1174" s="227"/>
      <c r="AO1174" s="227"/>
      <c r="AP1174" s="227"/>
      <c r="AQ1174" s="227"/>
      <c r="AR1174" s="227"/>
      <c r="AS1174" s="227"/>
      <c r="AT1174" s="227"/>
    </row>
    <row r="1175" spans="1:46" x14ac:dyDescent="0.25">
      <c r="A1175" s="51">
        <v>10</v>
      </c>
      <c r="B1175" s="52" t="s">
        <v>101</v>
      </c>
      <c r="C1175" s="52"/>
      <c r="D1175" s="52"/>
      <c r="E1175" s="52"/>
      <c r="F1175" s="52"/>
      <c r="G1175" s="53"/>
      <c r="H1175" s="54"/>
      <c r="I1175" s="55"/>
      <c r="J1175" s="56"/>
      <c r="K1175" s="85"/>
      <c r="L1175" s="329">
        <f>SUM(K1176:K1178)</f>
        <v>634000</v>
      </c>
      <c r="M1175" s="272"/>
      <c r="N1175" s="48"/>
      <c r="O1175" s="49"/>
      <c r="P1175" s="58"/>
    </row>
    <row r="1176" spans="1:46" s="287" customFormat="1" x14ac:dyDescent="0.25">
      <c r="A1176" s="60">
        <v>10</v>
      </c>
      <c r="B1176" s="62" t="s">
        <v>2214</v>
      </c>
      <c r="C1176" s="62" t="s">
        <v>2215</v>
      </c>
      <c r="D1176" s="62" t="s">
        <v>144</v>
      </c>
      <c r="E1176" s="62" t="s">
        <v>2216</v>
      </c>
      <c r="F1176" s="62" t="s">
        <v>1487</v>
      </c>
      <c r="G1176" s="64">
        <v>0.67500000000000004</v>
      </c>
      <c r="H1176" s="65">
        <v>10</v>
      </c>
      <c r="I1176" s="66">
        <v>116000</v>
      </c>
      <c r="J1176" s="67">
        <v>45565</v>
      </c>
      <c r="K1176" s="68"/>
      <c r="L1176" s="356"/>
      <c r="M1176" s="76"/>
      <c r="N1176" s="71"/>
      <c r="O1176" s="70"/>
      <c r="P1176" s="72"/>
      <c r="Q1176" s="227"/>
      <c r="R1176" s="227"/>
      <c r="S1176" s="227"/>
      <c r="T1176" s="227"/>
      <c r="U1176" s="227"/>
      <c r="V1176" s="227"/>
      <c r="W1176" s="227"/>
      <c r="X1176" s="227"/>
      <c r="Y1176" s="227"/>
      <c r="Z1176" s="227"/>
      <c r="AA1176" s="227"/>
      <c r="AB1176" s="227"/>
      <c r="AC1176" s="227"/>
      <c r="AD1176" s="227"/>
      <c r="AE1176" s="227"/>
      <c r="AF1176" s="227"/>
      <c r="AG1176" s="227"/>
      <c r="AH1176" s="227"/>
      <c r="AI1176" s="227"/>
      <c r="AJ1176" s="227"/>
      <c r="AK1176" s="227"/>
      <c r="AL1176" s="227"/>
      <c r="AM1176" s="227"/>
      <c r="AN1176" s="227"/>
      <c r="AO1176" s="227"/>
      <c r="AP1176" s="227"/>
      <c r="AQ1176" s="227"/>
      <c r="AR1176" s="227"/>
      <c r="AS1176" s="227"/>
      <c r="AT1176" s="227"/>
    </row>
    <row r="1177" spans="1:46" s="287" customFormat="1" x14ac:dyDescent="0.25">
      <c r="A1177" s="60">
        <v>10</v>
      </c>
      <c r="B1177" s="62" t="s">
        <v>2214</v>
      </c>
      <c r="C1177" s="62" t="s">
        <v>2215</v>
      </c>
      <c r="D1177" s="62" t="s">
        <v>144</v>
      </c>
      <c r="E1177" s="62" t="s">
        <v>2217</v>
      </c>
      <c r="F1177" s="62" t="s">
        <v>1232</v>
      </c>
      <c r="G1177" s="64">
        <v>2.0139999999999998</v>
      </c>
      <c r="H1177" s="65">
        <v>10</v>
      </c>
      <c r="I1177" s="66">
        <v>403000</v>
      </c>
      <c r="J1177" s="67">
        <v>45565</v>
      </c>
      <c r="K1177" s="68"/>
      <c r="L1177" s="356"/>
      <c r="M1177" s="76"/>
      <c r="N1177" s="71"/>
      <c r="O1177" s="70"/>
      <c r="P1177" s="72"/>
      <c r="Q1177" s="227"/>
      <c r="R1177" s="227"/>
      <c r="S1177" s="227"/>
      <c r="T1177" s="227"/>
      <c r="U1177" s="227"/>
      <c r="V1177" s="227"/>
      <c r="W1177" s="227"/>
      <c r="X1177" s="227"/>
      <c r="Y1177" s="227"/>
      <c r="Z1177" s="227"/>
      <c r="AA1177" s="227"/>
      <c r="AB1177" s="227"/>
      <c r="AC1177" s="227"/>
      <c r="AD1177" s="227"/>
      <c r="AE1177" s="227"/>
      <c r="AF1177" s="227"/>
      <c r="AG1177" s="227"/>
      <c r="AH1177" s="227"/>
      <c r="AI1177" s="227"/>
      <c r="AJ1177" s="227"/>
      <c r="AK1177" s="227"/>
      <c r="AL1177" s="227"/>
      <c r="AM1177" s="227"/>
      <c r="AN1177" s="227"/>
      <c r="AO1177" s="227"/>
      <c r="AP1177" s="227"/>
      <c r="AQ1177" s="227"/>
      <c r="AR1177" s="227"/>
      <c r="AS1177" s="227"/>
      <c r="AT1177" s="227"/>
    </row>
    <row r="1178" spans="1:46" s="287" customFormat="1" x14ac:dyDescent="0.25">
      <c r="A1178" s="60">
        <v>10</v>
      </c>
      <c r="B1178" s="62" t="s">
        <v>2214</v>
      </c>
      <c r="C1178" s="62" t="s">
        <v>2215</v>
      </c>
      <c r="D1178" s="62" t="s">
        <v>144</v>
      </c>
      <c r="E1178" s="62" t="s">
        <v>2218</v>
      </c>
      <c r="F1178" s="62" t="s">
        <v>2188</v>
      </c>
      <c r="G1178" s="64">
        <v>7.0699999999999999E-2</v>
      </c>
      <c r="H1178" s="65">
        <v>10</v>
      </c>
      <c r="I1178" s="66">
        <v>115000</v>
      </c>
      <c r="J1178" s="67">
        <v>45565</v>
      </c>
      <c r="K1178" s="68">
        <f>SUM(I1176:I1178)</f>
        <v>634000</v>
      </c>
      <c r="L1178" s="356"/>
      <c r="M1178" s="76"/>
      <c r="N1178" s="71">
        <v>634000</v>
      </c>
      <c r="O1178" s="70">
        <v>0</v>
      </c>
      <c r="P1178" s="72"/>
      <c r="Q1178" s="227"/>
      <c r="R1178" s="227"/>
      <c r="S1178" s="227"/>
      <c r="T1178" s="227"/>
      <c r="U1178" s="227"/>
      <c r="V1178" s="227"/>
      <c r="W1178" s="227"/>
      <c r="X1178" s="227"/>
      <c r="Y1178" s="227"/>
      <c r="Z1178" s="227"/>
      <c r="AA1178" s="227"/>
      <c r="AB1178" s="227"/>
      <c r="AC1178" s="227"/>
      <c r="AD1178" s="227"/>
      <c r="AE1178" s="227"/>
      <c r="AF1178" s="227"/>
      <c r="AG1178" s="227"/>
      <c r="AH1178" s="227"/>
      <c r="AI1178" s="227"/>
      <c r="AJ1178" s="227"/>
      <c r="AK1178" s="227"/>
      <c r="AL1178" s="227"/>
      <c r="AM1178" s="227"/>
      <c r="AN1178" s="227"/>
      <c r="AO1178" s="227"/>
      <c r="AP1178" s="227"/>
      <c r="AQ1178" s="227"/>
      <c r="AR1178" s="227"/>
      <c r="AS1178" s="227"/>
      <c r="AT1178" s="227"/>
    </row>
    <row r="1179" spans="1:46" x14ac:dyDescent="0.25">
      <c r="A1179" s="51">
        <v>10</v>
      </c>
      <c r="B1179" s="52" t="s">
        <v>103</v>
      </c>
      <c r="C1179" s="52"/>
      <c r="D1179" s="52"/>
      <c r="E1179" s="52"/>
      <c r="F1179" s="52"/>
      <c r="G1179" s="53"/>
      <c r="H1179" s="54"/>
      <c r="I1179" s="55"/>
      <c r="J1179" s="56"/>
      <c r="K1179" s="85"/>
      <c r="L1179" s="329">
        <f>SUM(I1180:I1253)</f>
        <v>8352638.6500000004</v>
      </c>
      <c r="M1179" s="272"/>
      <c r="N1179" s="48"/>
      <c r="O1179" s="49"/>
      <c r="P1179" s="58"/>
    </row>
    <row r="1180" spans="1:46" s="228" customFormat="1" x14ac:dyDescent="0.25">
      <c r="A1180" s="60">
        <v>10</v>
      </c>
      <c r="B1180" s="62" t="s">
        <v>2219</v>
      </c>
      <c r="C1180" s="62" t="s">
        <v>2220</v>
      </c>
      <c r="D1180" s="62" t="s">
        <v>359</v>
      </c>
      <c r="E1180" s="79" t="s">
        <v>2221</v>
      </c>
      <c r="F1180" s="79" t="s">
        <v>2222</v>
      </c>
      <c r="G1180" s="80">
        <v>5.79</v>
      </c>
      <c r="H1180" s="65">
        <v>10</v>
      </c>
      <c r="I1180" s="107">
        <v>324140</v>
      </c>
      <c r="J1180" s="67">
        <v>45573</v>
      </c>
      <c r="K1180" s="69"/>
      <c r="L1180" s="67"/>
      <c r="M1180" s="67"/>
      <c r="N1180" s="71"/>
      <c r="O1180" s="70"/>
      <c r="P1180" s="81"/>
      <c r="Q1180" s="227"/>
      <c r="R1180" s="227"/>
      <c r="S1180" s="227"/>
      <c r="T1180" s="227"/>
      <c r="U1180" s="227"/>
      <c r="V1180" s="227"/>
      <c r="W1180" s="227"/>
      <c r="X1180" s="227"/>
      <c r="Y1180" s="227"/>
      <c r="Z1180" s="227"/>
      <c r="AA1180" s="227"/>
      <c r="AB1180" s="227"/>
      <c r="AC1180" s="227"/>
      <c r="AD1180" s="227"/>
      <c r="AE1180" s="227"/>
      <c r="AF1180" s="227"/>
      <c r="AG1180" s="227"/>
      <c r="AH1180" s="227"/>
      <c r="AI1180" s="227"/>
      <c r="AJ1180" s="227"/>
      <c r="AK1180" s="227"/>
      <c r="AL1180" s="227"/>
      <c r="AM1180" s="227"/>
      <c r="AN1180" s="227"/>
      <c r="AO1180" s="227"/>
      <c r="AP1180" s="227"/>
      <c r="AQ1180" s="227"/>
      <c r="AR1180" s="227"/>
      <c r="AS1180" s="227"/>
      <c r="AT1180" s="227"/>
    </row>
    <row r="1181" spans="1:46" s="228" customFormat="1" x14ac:dyDescent="0.25">
      <c r="A1181" s="60">
        <v>10</v>
      </c>
      <c r="B1181" s="62" t="s">
        <v>2219</v>
      </c>
      <c r="C1181" s="62" t="s">
        <v>2220</v>
      </c>
      <c r="D1181" s="62" t="s">
        <v>359</v>
      </c>
      <c r="E1181" s="79" t="s">
        <v>2223</v>
      </c>
      <c r="F1181" s="79" t="s">
        <v>1268</v>
      </c>
      <c r="G1181" s="80">
        <v>2.2850000000000001</v>
      </c>
      <c r="H1181" s="65">
        <v>10</v>
      </c>
      <c r="I1181" s="107">
        <v>88318</v>
      </c>
      <c r="J1181" s="67">
        <v>45573</v>
      </c>
      <c r="K1181" s="69"/>
      <c r="L1181" s="67"/>
      <c r="M1181" s="67"/>
      <c r="N1181" s="71"/>
      <c r="O1181" s="70"/>
      <c r="P1181" s="81"/>
      <c r="Q1181" s="227"/>
      <c r="R1181" s="227"/>
      <c r="S1181" s="227"/>
      <c r="T1181" s="227"/>
      <c r="U1181" s="227"/>
      <c r="V1181" s="227"/>
      <c r="W1181" s="227"/>
      <c r="X1181" s="227"/>
      <c r="Y1181" s="227"/>
      <c r="Z1181" s="227"/>
      <c r="AA1181" s="227"/>
      <c r="AB1181" s="227"/>
      <c r="AC1181" s="227"/>
      <c r="AD1181" s="227"/>
      <c r="AE1181" s="227"/>
      <c r="AF1181" s="227"/>
      <c r="AG1181" s="227"/>
      <c r="AH1181" s="227"/>
      <c r="AI1181" s="227"/>
      <c r="AJ1181" s="227"/>
      <c r="AK1181" s="227"/>
      <c r="AL1181" s="227"/>
      <c r="AM1181" s="227"/>
      <c r="AN1181" s="227"/>
      <c r="AO1181" s="227"/>
      <c r="AP1181" s="227"/>
      <c r="AQ1181" s="227"/>
      <c r="AR1181" s="227"/>
      <c r="AS1181" s="227"/>
      <c r="AT1181" s="227"/>
    </row>
    <row r="1182" spans="1:46" s="228" customFormat="1" x14ac:dyDescent="0.25">
      <c r="A1182" s="60">
        <v>10</v>
      </c>
      <c r="B1182" s="62" t="s">
        <v>2219</v>
      </c>
      <c r="C1182" s="62" t="s">
        <v>2220</v>
      </c>
      <c r="D1182" s="62" t="s">
        <v>359</v>
      </c>
      <c r="E1182" s="79" t="s">
        <v>2224</v>
      </c>
      <c r="F1182" s="79" t="s">
        <v>2054</v>
      </c>
      <c r="G1182" s="80">
        <v>5.2930000000000001</v>
      </c>
      <c r="H1182" s="65">
        <v>10</v>
      </c>
      <c r="I1182" s="107">
        <v>222306</v>
      </c>
      <c r="J1182" s="67">
        <v>45573</v>
      </c>
      <c r="K1182" s="69"/>
      <c r="L1182" s="67"/>
      <c r="M1182" s="67"/>
      <c r="N1182" s="71"/>
      <c r="O1182" s="70"/>
      <c r="P1182" s="81"/>
      <c r="Q1182" s="227"/>
      <c r="R1182" s="227"/>
      <c r="S1182" s="227"/>
      <c r="T1182" s="227"/>
      <c r="U1182" s="227"/>
      <c r="V1182" s="227"/>
      <c r="W1182" s="227"/>
      <c r="X1182" s="227"/>
      <c r="Y1182" s="227"/>
      <c r="Z1182" s="227"/>
      <c r="AA1182" s="227"/>
      <c r="AB1182" s="227"/>
      <c r="AC1182" s="227"/>
      <c r="AD1182" s="227"/>
      <c r="AE1182" s="227"/>
      <c r="AF1182" s="227"/>
      <c r="AG1182" s="227"/>
      <c r="AH1182" s="227"/>
      <c r="AI1182" s="227"/>
      <c r="AJ1182" s="227"/>
      <c r="AK1182" s="227"/>
      <c r="AL1182" s="227"/>
      <c r="AM1182" s="227"/>
      <c r="AN1182" s="227"/>
      <c r="AO1182" s="227"/>
      <c r="AP1182" s="227"/>
      <c r="AQ1182" s="227"/>
      <c r="AR1182" s="227"/>
      <c r="AS1182" s="227"/>
      <c r="AT1182" s="227"/>
    </row>
    <row r="1183" spans="1:46" s="228" customFormat="1" x14ac:dyDescent="0.25">
      <c r="A1183" s="60">
        <v>10</v>
      </c>
      <c r="B1183" s="62" t="s">
        <v>2219</v>
      </c>
      <c r="C1183" s="62" t="s">
        <v>2220</v>
      </c>
      <c r="D1183" s="62" t="s">
        <v>359</v>
      </c>
      <c r="E1183" s="79" t="s">
        <v>2225</v>
      </c>
      <c r="F1183" s="79" t="s">
        <v>2226</v>
      </c>
      <c r="G1183" s="80">
        <v>5.4580000000000002</v>
      </c>
      <c r="H1183" s="65">
        <v>10</v>
      </c>
      <c r="I1183" s="107">
        <v>229236</v>
      </c>
      <c r="J1183" s="67">
        <v>45573</v>
      </c>
      <c r="K1183" s="69">
        <f>SUM(I1180:I1183)</f>
        <v>864000</v>
      </c>
      <c r="L1183" s="67"/>
      <c r="M1183" s="67"/>
      <c r="N1183" s="71">
        <v>864000</v>
      </c>
      <c r="O1183" s="70">
        <v>0</v>
      </c>
      <c r="P1183" s="81"/>
      <c r="Q1183" s="227"/>
      <c r="R1183" s="227"/>
      <c r="S1183" s="227"/>
      <c r="T1183" s="227"/>
      <c r="U1183" s="227"/>
      <c r="V1183" s="227"/>
      <c r="W1183" s="227"/>
      <c r="X1183" s="227"/>
      <c r="Y1183" s="227"/>
      <c r="Z1183" s="227"/>
      <c r="AA1183" s="227"/>
      <c r="AB1183" s="227"/>
      <c r="AC1183" s="227"/>
      <c r="AD1183" s="227"/>
      <c r="AE1183" s="227"/>
      <c r="AF1183" s="227"/>
      <c r="AG1183" s="227"/>
      <c r="AH1183" s="227"/>
      <c r="AI1183" s="227"/>
      <c r="AJ1183" s="227"/>
      <c r="AK1183" s="227"/>
      <c r="AL1183" s="227"/>
      <c r="AM1183" s="227"/>
      <c r="AN1183" s="227"/>
      <c r="AO1183" s="227"/>
      <c r="AP1183" s="227"/>
      <c r="AQ1183" s="227"/>
      <c r="AR1183" s="227"/>
      <c r="AS1183" s="227"/>
      <c r="AT1183" s="227"/>
    </row>
    <row r="1184" spans="1:46" s="287" customFormat="1" x14ac:dyDescent="0.25">
      <c r="A1184" s="60">
        <v>10</v>
      </c>
      <c r="B1184" s="62" t="s">
        <v>2219</v>
      </c>
      <c r="C1184" s="62" t="s">
        <v>2227</v>
      </c>
      <c r="D1184" s="62" t="s">
        <v>144</v>
      </c>
      <c r="E1184" s="62" t="s">
        <v>2228</v>
      </c>
      <c r="F1184" s="62" t="s">
        <v>2229</v>
      </c>
      <c r="G1184" s="64">
        <v>1.69</v>
      </c>
      <c r="H1184" s="65">
        <v>10</v>
      </c>
      <c r="I1184" s="66">
        <v>260784.25</v>
      </c>
      <c r="J1184" s="67">
        <v>45569</v>
      </c>
      <c r="K1184" s="68"/>
      <c r="L1184" s="356"/>
      <c r="M1184" s="76"/>
      <c r="N1184" s="71"/>
      <c r="O1184" s="70"/>
      <c r="P1184" s="72"/>
      <c r="Q1184" s="227"/>
      <c r="R1184" s="227"/>
      <c r="S1184" s="227"/>
      <c r="T1184" s="227"/>
      <c r="U1184" s="227"/>
      <c r="V1184" s="227"/>
      <c r="W1184" s="227"/>
      <c r="X1184" s="227"/>
      <c r="Y1184" s="227"/>
      <c r="Z1184" s="227"/>
      <c r="AA1184" s="227"/>
      <c r="AB1184" s="227"/>
      <c r="AC1184" s="227"/>
      <c r="AD1184" s="227"/>
      <c r="AE1184" s="227"/>
      <c r="AF1184" s="227"/>
      <c r="AG1184" s="227"/>
      <c r="AH1184" s="227"/>
      <c r="AI1184" s="227"/>
      <c r="AJ1184" s="227"/>
      <c r="AK1184" s="227"/>
      <c r="AL1184" s="227"/>
      <c r="AM1184" s="227"/>
      <c r="AN1184" s="227"/>
      <c r="AO1184" s="227"/>
      <c r="AP1184" s="227"/>
      <c r="AQ1184" s="227"/>
      <c r="AR1184" s="227"/>
      <c r="AS1184" s="227"/>
      <c r="AT1184" s="227"/>
    </row>
    <row r="1185" spans="1:46" s="287" customFormat="1" x14ac:dyDescent="0.25">
      <c r="A1185" s="60">
        <v>10</v>
      </c>
      <c r="B1185" s="62" t="s">
        <v>2219</v>
      </c>
      <c r="C1185" s="62" t="s">
        <v>2227</v>
      </c>
      <c r="D1185" s="62" t="s">
        <v>144</v>
      </c>
      <c r="E1185" s="62" t="s">
        <v>2230</v>
      </c>
      <c r="F1185" s="62" t="s">
        <v>2231</v>
      </c>
      <c r="G1185" s="64">
        <v>0.43</v>
      </c>
      <c r="H1185" s="65">
        <v>9</v>
      </c>
      <c r="I1185" s="66">
        <v>66320.89</v>
      </c>
      <c r="J1185" s="67">
        <v>45569</v>
      </c>
      <c r="K1185" s="68"/>
      <c r="L1185" s="356"/>
      <c r="M1185" s="76"/>
      <c r="N1185" s="71"/>
      <c r="O1185" s="70"/>
      <c r="P1185" s="72"/>
      <c r="Q1185" s="227"/>
      <c r="R1185" s="227"/>
      <c r="S1185" s="227"/>
      <c r="T1185" s="227"/>
      <c r="U1185" s="227"/>
      <c r="V1185" s="227"/>
      <c r="W1185" s="227"/>
      <c r="X1185" s="227"/>
      <c r="Y1185" s="227"/>
      <c r="Z1185" s="227"/>
      <c r="AA1185" s="227"/>
      <c r="AB1185" s="227"/>
      <c r="AC1185" s="227"/>
      <c r="AD1185" s="227"/>
      <c r="AE1185" s="227"/>
      <c r="AF1185" s="227"/>
      <c r="AG1185" s="227"/>
      <c r="AH1185" s="227"/>
      <c r="AI1185" s="227"/>
      <c r="AJ1185" s="227"/>
      <c r="AK1185" s="227"/>
      <c r="AL1185" s="227"/>
      <c r="AM1185" s="227"/>
      <c r="AN1185" s="227"/>
      <c r="AO1185" s="227"/>
      <c r="AP1185" s="227"/>
      <c r="AQ1185" s="227"/>
      <c r="AR1185" s="227"/>
      <c r="AS1185" s="227"/>
      <c r="AT1185" s="227"/>
    </row>
    <row r="1186" spans="1:46" s="287" customFormat="1" x14ac:dyDescent="0.25">
      <c r="A1186" s="60">
        <v>10</v>
      </c>
      <c r="B1186" s="62" t="s">
        <v>2219</v>
      </c>
      <c r="C1186" s="62" t="s">
        <v>2227</v>
      </c>
      <c r="D1186" s="62" t="s">
        <v>144</v>
      </c>
      <c r="E1186" s="62" t="s">
        <v>2232</v>
      </c>
      <c r="F1186" s="62" t="s">
        <v>2233</v>
      </c>
      <c r="G1186" s="64">
        <v>0.97</v>
      </c>
      <c r="H1186" s="65">
        <v>9</v>
      </c>
      <c r="I1186" s="66">
        <v>150259.82999999999</v>
      </c>
      <c r="J1186" s="67">
        <v>45569</v>
      </c>
      <c r="K1186" s="68"/>
      <c r="L1186" s="356"/>
      <c r="M1186" s="76"/>
      <c r="N1186" s="71"/>
      <c r="O1186" s="70"/>
      <c r="P1186" s="72"/>
      <c r="Q1186" s="227"/>
      <c r="R1186" s="227"/>
      <c r="S1186" s="227"/>
      <c r="T1186" s="227"/>
      <c r="U1186" s="227"/>
      <c r="V1186" s="227"/>
      <c r="W1186" s="227"/>
      <c r="X1186" s="227"/>
      <c r="Y1186" s="227"/>
      <c r="Z1186" s="227"/>
      <c r="AA1186" s="227"/>
      <c r="AB1186" s="227"/>
      <c r="AC1186" s="227"/>
      <c r="AD1186" s="227"/>
      <c r="AE1186" s="227"/>
      <c r="AF1186" s="227"/>
      <c r="AG1186" s="227"/>
      <c r="AH1186" s="227"/>
      <c r="AI1186" s="227"/>
      <c r="AJ1186" s="227"/>
      <c r="AK1186" s="227"/>
      <c r="AL1186" s="227"/>
      <c r="AM1186" s="227"/>
      <c r="AN1186" s="227"/>
      <c r="AO1186" s="227"/>
      <c r="AP1186" s="227"/>
      <c r="AQ1186" s="227"/>
      <c r="AR1186" s="227"/>
      <c r="AS1186" s="227"/>
      <c r="AT1186" s="227"/>
    </row>
    <row r="1187" spans="1:46" s="287" customFormat="1" x14ac:dyDescent="0.25">
      <c r="A1187" s="60">
        <v>10</v>
      </c>
      <c r="B1187" s="62" t="s">
        <v>2219</v>
      </c>
      <c r="C1187" s="62" t="s">
        <v>2227</v>
      </c>
      <c r="D1187" s="62" t="s">
        <v>144</v>
      </c>
      <c r="E1187" s="62" t="s">
        <v>2234</v>
      </c>
      <c r="F1187" s="62" t="s">
        <v>2235</v>
      </c>
      <c r="G1187" s="64">
        <v>0.17</v>
      </c>
      <c r="H1187" s="65">
        <v>10</v>
      </c>
      <c r="I1187" s="66">
        <v>26236.2</v>
      </c>
      <c r="J1187" s="67">
        <v>45569</v>
      </c>
      <c r="K1187" s="68"/>
      <c r="L1187" s="356"/>
      <c r="M1187" s="76"/>
      <c r="N1187" s="71"/>
      <c r="O1187" s="70"/>
      <c r="P1187" s="72"/>
      <c r="Q1187" s="227"/>
      <c r="R1187" s="227"/>
      <c r="S1187" s="227"/>
      <c r="T1187" s="227"/>
      <c r="U1187" s="227"/>
      <c r="V1187" s="227"/>
      <c r="W1187" s="227"/>
      <c r="X1187" s="227"/>
      <c r="Y1187" s="227"/>
      <c r="Z1187" s="227"/>
      <c r="AA1187" s="227"/>
      <c r="AB1187" s="227"/>
      <c r="AC1187" s="227"/>
      <c r="AD1187" s="227"/>
      <c r="AE1187" s="227"/>
      <c r="AF1187" s="227"/>
      <c r="AG1187" s="227"/>
      <c r="AH1187" s="227"/>
      <c r="AI1187" s="227"/>
      <c r="AJ1187" s="227"/>
      <c r="AK1187" s="227"/>
      <c r="AL1187" s="227"/>
      <c r="AM1187" s="227"/>
      <c r="AN1187" s="227"/>
      <c r="AO1187" s="227"/>
      <c r="AP1187" s="227"/>
      <c r="AQ1187" s="227"/>
      <c r="AR1187" s="227"/>
      <c r="AS1187" s="227"/>
      <c r="AT1187" s="227"/>
    </row>
    <row r="1188" spans="1:46" s="287" customFormat="1" x14ac:dyDescent="0.25">
      <c r="A1188" s="60">
        <v>10</v>
      </c>
      <c r="B1188" s="62" t="s">
        <v>2219</v>
      </c>
      <c r="C1188" s="62" t="s">
        <v>2227</v>
      </c>
      <c r="D1188" s="62" t="s">
        <v>144</v>
      </c>
      <c r="E1188" s="62" t="s">
        <v>2236</v>
      </c>
      <c r="F1188" s="62" t="s">
        <v>2237</v>
      </c>
      <c r="G1188" s="64">
        <v>6.89</v>
      </c>
      <c r="H1188" s="65">
        <v>10</v>
      </c>
      <c r="I1188" s="66">
        <v>1062448.29</v>
      </c>
      <c r="J1188" s="67">
        <v>45569</v>
      </c>
      <c r="K1188" s="68"/>
      <c r="L1188" s="356"/>
      <c r="M1188" s="76"/>
      <c r="N1188" s="71"/>
      <c r="O1188" s="70"/>
      <c r="P1188" s="72"/>
      <c r="Q1188" s="227"/>
      <c r="R1188" s="227"/>
      <c r="S1188" s="227"/>
      <c r="T1188" s="227"/>
      <c r="U1188" s="227"/>
      <c r="V1188" s="227"/>
      <c r="W1188" s="227"/>
      <c r="X1188" s="227"/>
      <c r="Y1188" s="227"/>
      <c r="Z1188" s="227"/>
      <c r="AA1188" s="227"/>
      <c r="AB1188" s="227"/>
      <c r="AC1188" s="227"/>
      <c r="AD1188" s="227"/>
      <c r="AE1188" s="227"/>
      <c r="AF1188" s="227"/>
      <c r="AG1188" s="227"/>
      <c r="AH1188" s="227"/>
      <c r="AI1188" s="227"/>
      <c r="AJ1188" s="227"/>
      <c r="AK1188" s="227"/>
      <c r="AL1188" s="227"/>
      <c r="AM1188" s="227"/>
      <c r="AN1188" s="227"/>
      <c r="AO1188" s="227"/>
      <c r="AP1188" s="227"/>
      <c r="AQ1188" s="227"/>
      <c r="AR1188" s="227"/>
      <c r="AS1188" s="227"/>
      <c r="AT1188" s="227"/>
    </row>
    <row r="1189" spans="1:46" s="287" customFormat="1" x14ac:dyDescent="0.25">
      <c r="A1189" s="60">
        <v>10</v>
      </c>
      <c r="B1189" s="62" t="s">
        <v>2219</v>
      </c>
      <c r="C1189" s="62" t="s">
        <v>2227</v>
      </c>
      <c r="D1189" s="62" t="s">
        <v>144</v>
      </c>
      <c r="E1189" s="62" t="s">
        <v>2238</v>
      </c>
      <c r="F1189" s="62" t="s">
        <v>2239</v>
      </c>
      <c r="G1189" s="64">
        <v>0.92</v>
      </c>
      <c r="H1189" s="65">
        <v>10</v>
      </c>
      <c r="I1189" s="66">
        <v>141845.54999999999</v>
      </c>
      <c r="J1189" s="67">
        <v>45569</v>
      </c>
      <c r="K1189" s="68"/>
      <c r="L1189" s="356"/>
      <c r="M1189" s="76"/>
      <c r="N1189" s="71"/>
      <c r="O1189" s="70"/>
      <c r="P1189" s="72"/>
      <c r="Q1189" s="227"/>
      <c r="R1189" s="227"/>
      <c r="S1189" s="227"/>
      <c r="T1189" s="227"/>
      <c r="U1189" s="227"/>
      <c r="V1189" s="227"/>
      <c r="W1189" s="227"/>
      <c r="X1189" s="227"/>
      <c r="Y1189" s="227"/>
      <c r="Z1189" s="227"/>
      <c r="AA1189" s="227"/>
      <c r="AB1189" s="227"/>
      <c r="AC1189" s="227"/>
      <c r="AD1189" s="227"/>
      <c r="AE1189" s="227"/>
      <c r="AF1189" s="227"/>
      <c r="AG1189" s="227"/>
      <c r="AH1189" s="227"/>
      <c r="AI1189" s="227"/>
      <c r="AJ1189" s="227"/>
      <c r="AK1189" s="227"/>
      <c r="AL1189" s="227"/>
      <c r="AM1189" s="227"/>
      <c r="AN1189" s="227"/>
      <c r="AO1189" s="227"/>
      <c r="AP1189" s="227"/>
      <c r="AQ1189" s="227"/>
      <c r="AR1189" s="227"/>
      <c r="AS1189" s="227"/>
      <c r="AT1189" s="227"/>
    </row>
    <row r="1190" spans="1:46" s="287" customFormat="1" x14ac:dyDescent="0.25">
      <c r="A1190" s="60">
        <v>10</v>
      </c>
      <c r="B1190" s="62" t="s">
        <v>2219</v>
      </c>
      <c r="C1190" s="62" t="s">
        <v>2227</v>
      </c>
      <c r="D1190" s="62" t="s">
        <v>144</v>
      </c>
      <c r="E1190" s="62" t="s">
        <v>2240</v>
      </c>
      <c r="F1190" s="62" t="s">
        <v>2241</v>
      </c>
      <c r="G1190" s="64">
        <v>0.53</v>
      </c>
      <c r="H1190" s="65">
        <v>10</v>
      </c>
      <c r="I1190" s="66">
        <v>81221.179999999993</v>
      </c>
      <c r="J1190" s="67">
        <v>45569</v>
      </c>
      <c r="K1190" s="68"/>
      <c r="L1190" s="356"/>
      <c r="M1190" s="76"/>
      <c r="N1190" s="71"/>
      <c r="O1190" s="70"/>
      <c r="P1190" s="72"/>
      <c r="Q1190" s="227"/>
      <c r="R1190" s="227"/>
      <c r="S1190" s="227"/>
      <c r="T1190" s="227"/>
      <c r="U1190" s="227"/>
      <c r="V1190" s="227"/>
      <c r="W1190" s="227"/>
      <c r="X1190" s="227"/>
      <c r="Y1190" s="227"/>
      <c r="Z1190" s="227"/>
      <c r="AA1190" s="227"/>
      <c r="AB1190" s="227"/>
      <c r="AC1190" s="227"/>
      <c r="AD1190" s="227"/>
      <c r="AE1190" s="227"/>
      <c r="AF1190" s="227"/>
      <c r="AG1190" s="227"/>
      <c r="AH1190" s="227"/>
      <c r="AI1190" s="227"/>
      <c r="AJ1190" s="227"/>
      <c r="AK1190" s="227"/>
      <c r="AL1190" s="227"/>
      <c r="AM1190" s="227"/>
      <c r="AN1190" s="227"/>
      <c r="AO1190" s="227"/>
      <c r="AP1190" s="227"/>
      <c r="AQ1190" s="227"/>
      <c r="AR1190" s="227"/>
      <c r="AS1190" s="227"/>
      <c r="AT1190" s="227"/>
    </row>
    <row r="1191" spans="1:46" s="287" customFormat="1" x14ac:dyDescent="0.25">
      <c r="A1191" s="60">
        <v>10</v>
      </c>
      <c r="B1191" s="62" t="s">
        <v>2219</v>
      </c>
      <c r="C1191" s="62" t="s">
        <v>2227</v>
      </c>
      <c r="D1191" s="62" t="s">
        <v>144</v>
      </c>
      <c r="E1191" s="62" t="s">
        <v>2242</v>
      </c>
      <c r="F1191" s="62" t="s">
        <v>2243</v>
      </c>
      <c r="G1191" s="64">
        <v>0.36</v>
      </c>
      <c r="H1191" s="65">
        <v>9</v>
      </c>
      <c r="I1191" s="66">
        <v>49966.28</v>
      </c>
      <c r="J1191" s="67">
        <v>45569</v>
      </c>
      <c r="K1191" s="68"/>
      <c r="L1191" s="356"/>
      <c r="M1191" s="76"/>
      <c r="N1191" s="71"/>
      <c r="O1191" s="70"/>
      <c r="P1191" s="72"/>
      <c r="Q1191" s="227"/>
      <c r="R1191" s="227"/>
      <c r="S1191" s="227"/>
      <c r="T1191" s="227"/>
      <c r="U1191" s="227"/>
      <c r="V1191" s="227"/>
      <c r="W1191" s="227"/>
      <c r="X1191" s="227"/>
      <c r="Y1191" s="227"/>
      <c r="Z1191" s="227"/>
      <c r="AA1191" s="227"/>
      <c r="AB1191" s="227"/>
      <c r="AC1191" s="227"/>
      <c r="AD1191" s="227"/>
      <c r="AE1191" s="227"/>
      <c r="AF1191" s="227"/>
      <c r="AG1191" s="227"/>
      <c r="AH1191" s="227"/>
      <c r="AI1191" s="227"/>
      <c r="AJ1191" s="227"/>
      <c r="AK1191" s="227"/>
      <c r="AL1191" s="227"/>
      <c r="AM1191" s="227"/>
      <c r="AN1191" s="227"/>
      <c r="AO1191" s="227"/>
      <c r="AP1191" s="227"/>
      <c r="AQ1191" s="227"/>
      <c r="AR1191" s="227"/>
      <c r="AS1191" s="227"/>
      <c r="AT1191" s="227"/>
    </row>
    <row r="1192" spans="1:46" s="287" customFormat="1" x14ac:dyDescent="0.25">
      <c r="A1192" s="60">
        <v>10</v>
      </c>
      <c r="B1192" s="62" t="s">
        <v>2219</v>
      </c>
      <c r="C1192" s="62" t="s">
        <v>2227</v>
      </c>
      <c r="D1192" s="62" t="s">
        <v>144</v>
      </c>
      <c r="E1192" s="62" t="s">
        <v>2244</v>
      </c>
      <c r="F1192" s="62" t="s">
        <v>2245</v>
      </c>
      <c r="G1192" s="64">
        <v>0.09</v>
      </c>
      <c r="H1192" s="65">
        <v>9</v>
      </c>
      <c r="I1192" s="66">
        <v>13205.75</v>
      </c>
      <c r="J1192" s="67">
        <v>45569</v>
      </c>
      <c r="K1192" s="68"/>
      <c r="L1192" s="356"/>
      <c r="M1192" s="76"/>
      <c r="N1192" s="71"/>
      <c r="O1192" s="70"/>
      <c r="P1192" s="72"/>
      <c r="Q1192" s="227"/>
      <c r="R1192" s="227"/>
      <c r="S1192" s="227"/>
      <c r="T1192" s="227"/>
      <c r="U1192" s="227"/>
      <c r="V1192" s="227"/>
      <c r="W1192" s="227"/>
      <c r="X1192" s="227"/>
      <c r="Y1192" s="227"/>
      <c r="Z1192" s="227"/>
      <c r="AA1192" s="227"/>
      <c r="AB1192" s="227"/>
      <c r="AC1192" s="227"/>
      <c r="AD1192" s="227"/>
      <c r="AE1192" s="227"/>
      <c r="AF1192" s="227"/>
      <c r="AG1192" s="227"/>
      <c r="AH1192" s="227"/>
      <c r="AI1192" s="227"/>
      <c r="AJ1192" s="227"/>
      <c r="AK1192" s="227"/>
      <c r="AL1192" s="227"/>
      <c r="AM1192" s="227"/>
      <c r="AN1192" s="227"/>
      <c r="AO1192" s="227"/>
      <c r="AP1192" s="227"/>
      <c r="AQ1192" s="227"/>
      <c r="AR1192" s="227"/>
      <c r="AS1192" s="227"/>
      <c r="AT1192" s="227"/>
    </row>
    <row r="1193" spans="1:46" s="287" customFormat="1" x14ac:dyDescent="0.25">
      <c r="A1193" s="60">
        <v>10</v>
      </c>
      <c r="B1193" s="62" t="s">
        <v>2219</v>
      </c>
      <c r="C1193" s="62" t="s">
        <v>2227</v>
      </c>
      <c r="D1193" s="62" t="s">
        <v>144</v>
      </c>
      <c r="E1193" s="62" t="s">
        <v>2246</v>
      </c>
      <c r="F1193" s="62" t="s">
        <v>2247</v>
      </c>
      <c r="G1193" s="64">
        <v>1</v>
      </c>
      <c r="H1193" s="65">
        <v>9</v>
      </c>
      <c r="I1193" s="66">
        <v>154173.51</v>
      </c>
      <c r="J1193" s="67">
        <v>45569</v>
      </c>
      <c r="K1193" s="68"/>
      <c r="L1193" s="356"/>
      <c r="M1193" s="76"/>
      <c r="N1193" s="71"/>
      <c r="O1193" s="70"/>
      <c r="P1193" s="72"/>
      <c r="Q1193" s="227"/>
      <c r="R1193" s="227"/>
      <c r="S1193" s="227"/>
      <c r="T1193" s="227"/>
      <c r="U1193" s="227"/>
      <c r="V1193" s="227"/>
      <c r="W1193" s="227"/>
      <c r="X1193" s="227"/>
      <c r="Y1193" s="227"/>
      <c r="Z1193" s="227"/>
      <c r="AA1193" s="227"/>
      <c r="AB1193" s="227"/>
      <c r="AC1193" s="227"/>
      <c r="AD1193" s="227"/>
      <c r="AE1193" s="227"/>
      <c r="AF1193" s="227"/>
      <c r="AG1193" s="227"/>
      <c r="AH1193" s="227"/>
      <c r="AI1193" s="227"/>
      <c r="AJ1193" s="227"/>
      <c r="AK1193" s="227"/>
      <c r="AL1193" s="227"/>
      <c r="AM1193" s="227"/>
      <c r="AN1193" s="227"/>
      <c r="AO1193" s="227"/>
      <c r="AP1193" s="227"/>
      <c r="AQ1193" s="227"/>
      <c r="AR1193" s="227"/>
      <c r="AS1193" s="227"/>
      <c r="AT1193" s="227"/>
    </row>
    <row r="1194" spans="1:46" s="287" customFormat="1" x14ac:dyDescent="0.25">
      <c r="A1194" s="60">
        <v>10</v>
      </c>
      <c r="B1194" s="62" t="s">
        <v>2219</v>
      </c>
      <c r="C1194" s="62" t="s">
        <v>2227</v>
      </c>
      <c r="D1194" s="62" t="s">
        <v>144</v>
      </c>
      <c r="E1194" s="62" t="s">
        <v>2248</v>
      </c>
      <c r="F1194" s="62" t="s">
        <v>2249</v>
      </c>
      <c r="G1194" s="64">
        <v>3.25</v>
      </c>
      <c r="H1194" s="65">
        <v>10</v>
      </c>
      <c r="I1194" s="66">
        <v>502110.48</v>
      </c>
      <c r="J1194" s="67">
        <v>45569</v>
      </c>
      <c r="K1194" s="68"/>
      <c r="L1194" s="356"/>
      <c r="M1194" s="76"/>
      <c r="N1194" s="71"/>
      <c r="O1194" s="70"/>
      <c r="P1194" s="72"/>
      <c r="Q1194" s="227"/>
      <c r="R1194" s="227"/>
      <c r="S1194" s="227"/>
      <c r="T1194" s="227"/>
      <c r="U1194" s="227"/>
      <c r="V1194" s="227"/>
      <c r="W1194" s="227"/>
      <c r="X1194" s="227"/>
      <c r="Y1194" s="227"/>
      <c r="Z1194" s="227"/>
      <c r="AA1194" s="227"/>
      <c r="AB1194" s="227"/>
      <c r="AC1194" s="227"/>
      <c r="AD1194" s="227"/>
      <c r="AE1194" s="227"/>
      <c r="AF1194" s="227"/>
      <c r="AG1194" s="227"/>
      <c r="AH1194" s="227"/>
      <c r="AI1194" s="227"/>
      <c r="AJ1194" s="227"/>
      <c r="AK1194" s="227"/>
      <c r="AL1194" s="227"/>
      <c r="AM1194" s="227"/>
      <c r="AN1194" s="227"/>
      <c r="AO1194" s="227"/>
      <c r="AP1194" s="227"/>
      <c r="AQ1194" s="227"/>
      <c r="AR1194" s="227"/>
      <c r="AS1194" s="227"/>
      <c r="AT1194" s="227"/>
    </row>
    <row r="1195" spans="1:46" s="287" customFormat="1" x14ac:dyDescent="0.25">
      <c r="A1195" s="60">
        <v>10</v>
      </c>
      <c r="B1195" s="62" t="s">
        <v>2219</v>
      </c>
      <c r="C1195" s="62" t="s">
        <v>2227</v>
      </c>
      <c r="D1195" s="62" t="s">
        <v>144</v>
      </c>
      <c r="E1195" s="62" t="s">
        <v>2250</v>
      </c>
      <c r="F1195" s="62" t="s">
        <v>2251</v>
      </c>
      <c r="G1195" s="64">
        <v>0.99</v>
      </c>
      <c r="H1195" s="65">
        <v>10</v>
      </c>
      <c r="I1195" s="66">
        <v>153326.88</v>
      </c>
      <c r="J1195" s="67">
        <v>45569</v>
      </c>
      <c r="K1195" s="68"/>
      <c r="L1195" s="356"/>
      <c r="M1195" s="76"/>
      <c r="N1195" s="71"/>
      <c r="O1195" s="70"/>
      <c r="P1195" s="72"/>
      <c r="Q1195" s="227"/>
      <c r="R1195" s="227"/>
      <c r="S1195" s="227"/>
      <c r="T1195" s="227"/>
      <c r="U1195" s="227"/>
      <c r="V1195" s="227"/>
      <c r="W1195" s="227"/>
      <c r="X1195" s="227"/>
      <c r="Y1195" s="227"/>
      <c r="Z1195" s="227"/>
      <c r="AA1195" s="227"/>
      <c r="AB1195" s="227"/>
      <c r="AC1195" s="227"/>
      <c r="AD1195" s="227"/>
      <c r="AE1195" s="227"/>
      <c r="AF1195" s="227"/>
      <c r="AG1195" s="227"/>
      <c r="AH1195" s="227"/>
      <c r="AI1195" s="227"/>
      <c r="AJ1195" s="227"/>
      <c r="AK1195" s="227"/>
      <c r="AL1195" s="227"/>
      <c r="AM1195" s="227"/>
      <c r="AN1195" s="227"/>
      <c r="AO1195" s="227"/>
      <c r="AP1195" s="227"/>
      <c r="AQ1195" s="227"/>
      <c r="AR1195" s="227"/>
      <c r="AS1195" s="227"/>
      <c r="AT1195" s="227"/>
    </row>
    <row r="1196" spans="1:46" s="287" customFormat="1" x14ac:dyDescent="0.25">
      <c r="A1196" s="60">
        <v>10</v>
      </c>
      <c r="B1196" s="62" t="s">
        <v>2219</v>
      </c>
      <c r="C1196" s="62" t="s">
        <v>2227</v>
      </c>
      <c r="D1196" s="62" t="s">
        <v>144</v>
      </c>
      <c r="E1196" s="62" t="s">
        <v>2252</v>
      </c>
      <c r="F1196" s="62" t="s">
        <v>2253</v>
      </c>
      <c r="G1196" s="64">
        <v>0.47</v>
      </c>
      <c r="H1196" s="65">
        <v>9</v>
      </c>
      <c r="I1196" s="66">
        <v>71871.98</v>
      </c>
      <c r="J1196" s="67">
        <v>45569</v>
      </c>
      <c r="K1196" s="68"/>
      <c r="L1196" s="356"/>
      <c r="M1196" s="76"/>
      <c r="N1196" s="71"/>
      <c r="O1196" s="70"/>
      <c r="P1196" s="72"/>
      <c r="Q1196" s="227"/>
      <c r="R1196" s="227"/>
      <c r="S1196" s="227"/>
      <c r="T1196" s="227"/>
      <c r="U1196" s="227"/>
      <c r="V1196" s="227"/>
      <c r="W1196" s="227"/>
      <c r="X1196" s="227"/>
      <c r="Y1196" s="227"/>
      <c r="Z1196" s="227"/>
      <c r="AA1196" s="227"/>
      <c r="AB1196" s="227"/>
      <c r="AC1196" s="227"/>
      <c r="AD1196" s="227"/>
      <c r="AE1196" s="227"/>
      <c r="AF1196" s="227"/>
      <c r="AG1196" s="227"/>
      <c r="AH1196" s="227"/>
      <c r="AI1196" s="227"/>
      <c r="AJ1196" s="227"/>
      <c r="AK1196" s="227"/>
      <c r="AL1196" s="227"/>
      <c r="AM1196" s="227"/>
      <c r="AN1196" s="227"/>
      <c r="AO1196" s="227"/>
      <c r="AP1196" s="227"/>
      <c r="AQ1196" s="227"/>
      <c r="AR1196" s="227"/>
      <c r="AS1196" s="227"/>
      <c r="AT1196" s="227"/>
    </row>
    <row r="1197" spans="1:46" s="287" customFormat="1" x14ac:dyDescent="0.25">
      <c r="A1197" s="60">
        <v>10</v>
      </c>
      <c r="B1197" s="62" t="s">
        <v>2219</v>
      </c>
      <c r="C1197" s="62" t="s">
        <v>2227</v>
      </c>
      <c r="D1197" s="62" t="s">
        <v>144</v>
      </c>
      <c r="E1197" s="62" t="s">
        <v>2254</v>
      </c>
      <c r="F1197" s="62" t="s">
        <v>2255</v>
      </c>
      <c r="G1197" s="64">
        <v>0.95</v>
      </c>
      <c r="H1197" s="65">
        <v>9</v>
      </c>
      <c r="I1197" s="66">
        <v>22671.81</v>
      </c>
      <c r="J1197" s="67">
        <v>45569</v>
      </c>
      <c r="K1197" s="68"/>
      <c r="L1197" s="356"/>
      <c r="M1197" s="76"/>
      <c r="N1197" s="71"/>
      <c r="O1197" s="70"/>
      <c r="P1197" s="72"/>
      <c r="Q1197" s="227"/>
      <c r="R1197" s="227"/>
      <c r="S1197" s="227"/>
      <c r="T1197" s="227"/>
      <c r="U1197" s="227"/>
      <c r="V1197" s="227"/>
      <c r="W1197" s="227"/>
      <c r="X1197" s="227"/>
      <c r="Y1197" s="227"/>
      <c r="Z1197" s="227"/>
      <c r="AA1197" s="227"/>
      <c r="AB1197" s="227"/>
      <c r="AC1197" s="227"/>
      <c r="AD1197" s="227"/>
      <c r="AE1197" s="227"/>
      <c r="AF1197" s="227"/>
      <c r="AG1197" s="227"/>
      <c r="AH1197" s="227"/>
      <c r="AI1197" s="227"/>
      <c r="AJ1197" s="227"/>
      <c r="AK1197" s="227"/>
      <c r="AL1197" s="227"/>
      <c r="AM1197" s="227"/>
      <c r="AN1197" s="227"/>
      <c r="AO1197" s="227"/>
      <c r="AP1197" s="227"/>
      <c r="AQ1197" s="227"/>
      <c r="AR1197" s="227"/>
      <c r="AS1197" s="227"/>
      <c r="AT1197" s="227"/>
    </row>
    <row r="1198" spans="1:46" s="287" customFormat="1" x14ac:dyDescent="0.25">
      <c r="A1198" s="60">
        <v>10</v>
      </c>
      <c r="B1198" s="62" t="s">
        <v>2219</v>
      </c>
      <c r="C1198" s="62" t="s">
        <v>2227</v>
      </c>
      <c r="D1198" s="62" t="s">
        <v>144</v>
      </c>
      <c r="E1198" s="62" t="s">
        <v>2256</v>
      </c>
      <c r="F1198" s="62" t="s">
        <v>2255</v>
      </c>
      <c r="G1198" s="64">
        <v>0.95</v>
      </c>
      <c r="H1198" s="65">
        <v>9</v>
      </c>
      <c r="I1198" s="66">
        <v>146373.42000000001</v>
      </c>
      <c r="J1198" s="67">
        <v>45569</v>
      </c>
      <c r="K1198" s="68"/>
      <c r="L1198" s="356"/>
      <c r="M1198" s="76"/>
      <c r="N1198" s="71"/>
      <c r="O1198" s="70"/>
      <c r="P1198" s="72"/>
      <c r="Q1198" s="227"/>
      <c r="R1198" s="227"/>
      <c r="S1198" s="227"/>
      <c r="T1198" s="227"/>
      <c r="U1198" s="227"/>
      <c r="V1198" s="227"/>
      <c r="W1198" s="227"/>
      <c r="X1198" s="227"/>
      <c r="Y1198" s="227"/>
      <c r="Z1198" s="227"/>
      <c r="AA1198" s="227"/>
      <c r="AB1198" s="227"/>
      <c r="AC1198" s="227"/>
      <c r="AD1198" s="227"/>
      <c r="AE1198" s="227"/>
      <c r="AF1198" s="227"/>
      <c r="AG1198" s="227"/>
      <c r="AH1198" s="227"/>
      <c r="AI1198" s="227"/>
      <c r="AJ1198" s="227"/>
      <c r="AK1198" s="227"/>
      <c r="AL1198" s="227"/>
      <c r="AM1198" s="227"/>
      <c r="AN1198" s="227"/>
      <c r="AO1198" s="227"/>
      <c r="AP1198" s="227"/>
      <c r="AQ1198" s="227"/>
      <c r="AR1198" s="227"/>
      <c r="AS1198" s="227"/>
      <c r="AT1198" s="227"/>
    </row>
    <row r="1199" spans="1:46" s="287" customFormat="1" x14ac:dyDescent="0.25">
      <c r="A1199" s="60">
        <v>10</v>
      </c>
      <c r="B1199" s="62" t="s">
        <v>2219</v>
      </c>
      <c r="C1199" s="62" t="s">
        <v>2227</v>
      </c>
      <c r="D1199" s="62" t="s">
        <v>144</v>
      </c>
      <c r="E1199" s="62" t="s">
        <v>2257</v>
      </c>
      <c r="F1199" s="62" t="s">
        <v>2258</v>
      </c>
      <c r="G1199" s="64">
        <v>0.35</v>
      </c>
      <c r="H1199" s="65">
        <v>9</v>
      </c>
      <c r="I1199" s="143">
        <v>54313.66</v>
      </c>
      <c r="J1199" s="67">
        <v>45569</v>
      </c>
      <c r="K1199" s="68"/>
      <c r="L1199" s="356"/>
      <c r="M1199" s="76"/>
      <c r="N1199" s="71"/>
      <c r="O1199" s="70"/>
      <c r="P1199" s="72"/>
      <c r="Q1199" s="227"/>
      <c r="R1199" s="227"/>
      <c r="S1199" s="227"/>
      <c r="T1199" s="227"/>
      <c r="U1199" s="227"/>
      <c r="V1199" s="227"/>
      <c r="W1199" s="227"/>
      <c r="X1199" s="227"/>
      <c r="Y1199" s="227"/>
      <c r="Z1199" s="227"/>
      <c r="AA1199" s="227"/>
      <c r="AB1199" s="227"/>
      <c r="AC1199" s="227"/>
      <c r="AD1199" s="227"/>
      <c r="AE1199" s="227"/>
      <c r="AF1199" s="227"/>
      <c r="AG1199" s="227"/>
      <c r="AH1199" s="227"/>
      <c r="AI1199" s="227"/>
      <c r="AJ1199" s="227"/>
      <c r="AK1199" s="227"/>
      <c r="AL1199" s="227"/>
      <c r="AM1199" s="227"/>
      <c r="AN1199" s="227"/>
      <c r="AO1199" s="227"/>
      <c r="AP1199" s="227"/>
      <c r="AQ1199" s="227"/>
      <c r="AR1199" s="227"/>
      <c r="AS1199" s="227"/>
      <c r="AT1199" s="227"/>
    </row>
    <row r="1200" spans="1:46" s="287" customFormat="1" x14ac:dyDescent="0.25">
      <c r="A1200" s="60">
        <v>10</v>
      </c>
      <c r="B1200" s="62" t="s">
        <v>2219</v>
      </c>
      <c r="C1200" s="62" t="s">
        <v>2227</v>
      </c>
      <c r="D1200" s="62" t="s">
        <v>144</v>
      </c>
      <c r="E1200" s="62" t="s">
        <v>2259</v>
      </c>
      <c r="F1200" s="62" t="s">
        <v>2260</v>
      </c>
      <c r="G1200" s="64">
        <v>0.8</v>
      </c>
      <c r="H1200" s="65">
        <v>8</v>
      </c>
      <c r="I1200" s="66">
        <v>15307.61</v>
      </c>
      <c r="J1200" s="67">
        <v>45569</v>
      </c>
      <c r="K1200" s="68"/>
      <c r="L1200" s="356"/>
      <c r="M1200" s="76"/>
      <c r="N1200" s="71"/>
      <c r="O1200" s="70"/>
      <c r="P1200" s="72"/>
      <c r="Q1200" s="227"/>
      <c r="R1200" s="227"/>
      <c r="S1200" s="227"/>
      <c r="T1200" s="227"/>
      <c r="U1200" s="227"/>
      <c r="V1200" s="227"/>
      <c r="W1200" s="227"/>
      <c r="X1200" s="227"/>
      <c r="Y1200" s="227"/>
      <c r="Z1200" s="227"/>
      <c r="AA1200" s="227"/>
      <c r="AB1200" s="227"/>
      <c r="AC1200" s="227"/>
      <c r="AD1200" s="227"/>
      <c r="AE1200" s="227"/>
      <c r="AF1200" s="227"/>
      <c r="AG1200" s="227"/>
      <c r="AH1200" s="227"/>
      <c r="AI1200" s="227"/>
      <c r="AJ1200" s="227"/>
      <c r="AK1200" s="227"/>
      <c r="AL1200" s="227"/>
      <c r="AM1200" s="227"/>
      <c r="AN1200" s="227"/>
      <c r="AO1200" s="227"/>
      <c r="AP1200" s="227"/>
      <c r="AQ1200" s="227"/>
      <c r="AR1200" s="227"/>
      <c r="AS1200" s="227"/>
      <c r="AT1200" s="227"/>
    </row>
    <row r="1201" spans="1:46" s="287" customFormat="1" x14ac:dyDescent="0.25">
      <c r="A1201" s="60">
        <v>10</v>
      </c>
      <c r="B1201" s="62" t="s">
        <v>2219</v>
      </c>
      <c r="C1201" s="62" t="s">
        <v>2227</v>
      </c>
      <c r="D1201" s="62" t="s">
        <v>144</v>
      </c>
      <c r="E1201" s="62" t="s">
        <v>2261</v>
      </c>
      <c r="F1201" s="62" t="s">
        <v>2262</v>
      </c>
      <c r="G1201" s="64">
        <v>7.87</v>
      </c>
      <c r="H1201" s="65">
        <v>9</v>
      </c>
      <c r="I1201" s="66">
        <v>132670.35</v>
      </c>
      <c r="J1201" s="67">
        <v>45569</v>
      </c>
      <c r="K1201" s="68"/>
      <c r="L1201" s="356"/>
      <c r="M1201" s="76"/>
      <c r="N1201" s="71"/>
      <c r="O1201" s="70"/>
      <c r="P1201" s="72"/>
      <c r="Q1201" s="227"/>
      <c r="R1201" s="227"/>
      <c r="S1201" s="227"/>
      <c r="T1201" s="227"/>
      <c r="U1201" s="227"/>
      <c r="V1201" s="227"/>
      <c r="W1201" s="227"/>
      <c r="X1201" s="227"/>
      <c r="Y1201" s="227"/>
      <c r="Z1201" s="227"/>
      <c r="AA1201" s="227"/>
      <c r="AB1201" s="227"/>
      <c r="AC1201" s="227"/>
      <c r="AD1201" s="227"/>
      <c r="AE1201" s="227"/>
      <c r="AF1201" s="227"/>
      <c r="AG1201" s="227"/>
      <c r="AH1201" s="227"/>
      <c r="AI1201" s="227"/>
      <c r="AJ1201" s="227"/>
      <c r="AK1201" s="227"/>
      <c r="AL1201" s="227"/>
      <c r="AM1201" s="227"/>
      <c r="AN1201" s="227"/>
      <c r="AO1201" s="227"/>
      <c r="AP1201" s="227"/>
      <c r="AQ1201" s="227"/>
      <c r="AR1201" s="227"/>
      <c r="AS1201" s="227"/>
      <c r="AT1201" s="227"/>
    </row>
    <row r="1202" spans="1:46" s="287" customFormat="1" x14ac:dyDescent="0.25">
      <c r="A1202" s="60">
        <v>10</v>
      </c>
      <c r="B1202" s="62" t="s">
        <v>2219</v>
      </c>
      <c r="C1202" s="62" t="s">
        <v>2227</v>
      </c>
      <c r="D1202" s="62" t="s">
        <v>144</v>
      </c>
      <c r="E1202" s="62" t="s">
        <v>2263</v>
      </c>
      <c r="F1202" s="62" t="s">
        <v>2264</v>
      </c>
      <c r="G1202" s="64">
        <v>0.05</v>
      </c>
      <c r="H1202" s="65">
        <v>10</v>
      </c>
      <c r="I1202" s="66">
        <v>9415.09</v>
      </c>
      <c r="J1202" s="67">
        <v>45569</v>
      </c>
      <c r="K1202" s="68"/>
      <c r="L1202" s="356"/>
      <c r="M1202" s="76"/>
      <c r="N1202" s="71"/>
      <c r="O1202" s="70"/>
      <c r="P1202" s="72"/>
      <c r="Q1202" s="227"/>
      <c r="R1202" s="227"/>
      <c r="S1202" s="227"/>
      <c r="T1202" s="227"/>
      <c r="U1202" s="227"/>
      <c r="V1202" s="227"/>
      <c r="W1202" s="227"/>
      <c r="X1202" s="227"/>
      <c r="Y1202" s="227"/>
      <c r="Z1202" s="227"/>
      <c r="AA1202" s="227"/>
      <c r="AB1202" s="227"/>
      <c r="AC1202" s="227"/>
      <c r="AD1202" s="227"/>
      <c r="AE1202" s="227"/>
      <c r="AF1202" s="227"/>
      <c r="AG1202" s="227"/>
      <c r="AH1202" s="227"/>
      <c r="AI1202" s="227"/>
      <c r="AJ1202" s="227"/>
      <c r="AK1202" s="227"/>
      <c r="AL1202" s="227"/>
      <c r="AM1202" s="227"/>
      <c r="AN1202" s="227"/>
      <c r="AO1202" s="227"/>
      <c r="AP1202" s="227"/>
      <c r="AQ1202" s="227"/>
      <c r="AR1202" s="227"/>
      <c r="AS1202" s="227"/>
      <c r="AT1202" s="227"/>
    </row>
    <row r="1203" spans="1:46" s="287" customFormat="1" x14ac:dyDescent="0.25">
      <c r="A1203" s="60">
        <v>10</v>
      </c>
      <c r="B1203" s="62" t="s">
        <v>2219</v>
      </c>
      <c r="C1203" s="62" t="s">
        <v>2227</v>
      </c>
      <c r="D1203" s="62" t="s">
        <v>144</v>
      </c>
      <c r="E1203" s="62" t="s">
        <v>2265</v>
      </c>
      <c r="F1203" s="62" t="s">
        <v>2266</v>
      </c>
      <c r="G1203" s="64">
        <v>0.21</v>
      </c>
      <c r="H1203" s="65">
        <v>8</v>
      </c>
      <c r="I1203" s="66">
        <v>32371.61</v>
      </c>
      <c r="J1203" s="67">
        <v>45569</v>
      </c>
      <c r="K1203" s="68"/>
      <c r="L1203" s="356"/>
      <c r="M1203" s="76"/>
      <c r="N1203" s="71"/>
      <c r="O1203" s="70"/>
      <c r="P1203" s="72"/>
      <c r="Q1203" s="227"/>
      <c r="R1203" s="227"/>
      <c r="S1203" s="227"/>
      <c r="T1203" s="227"/>
      <c r="U1203" s="227"/>
      <c r="V1203" s="227"/>
      <c r="W1203" s="227"/>
      <c r="X1203" s="227"/>
      <c r="Y1203" s="227"/>
      <c r="Z1203" s="227"/>
      <c r="AA1203" s="227"/>
      <c r="AB1203" s="227"/>
      <c r="AC1203" s="227"/>
      <c r="AD1203" s="227"/>
      <c r="AE1203" s="227"/>
      <c r="AF1203" s="227"/>
      <c r="AG1203" s="227"/>
      <c r="AH1203" s="227"/>
      <c r="AI1203" s="227"/>
      <c r="AJ1203" s="227"/>
      <c r="AK1203" s="227"/>
      <c r="AL1203" s="227"/>
      <c r="AM1203" s="227"/>
      <c r="AN1203" s="227"/>
      <c r="AO1203" s="227"/>
      <c r="AP1203" s="227"/>
      <c r="AQ1203" s="227"/>
      <c r="AR1203" s="227"/>
      <c r="AS1203" s="227"/>
      <c r="AT1203" s="227"/>
    </row>
    <row r="1204" spans="1:46" s="287" customFormat="1" x14ac:dyDescent="0.25">
      <c r="A1204" s="60">
        <v>10</v>
      </c>
      <c r="B1204" s="62" t="s">
        <v>2219</v>
      </c>
      <c r="C1204" s="62" t="s">
        <v>2227</v>
      </c>
      <c r="D1204" s="62" t="s">
        <v>144</v>
      </c>
      <c r="E1204" s="62" t="s">
        <v>2267</v>
      </c>
      <c r="F1204" s="62" t="s">
        <v>2268</v>
      </c>
      <c r="G1204" s="64">
        <v>0.08</v>
      </c>
      <c r="H1204" s="65">
        <v>9</v>
      </c>
      <c r="I1204" s="66">
        <v>15177.76</v>
      </c>
      <c r="J1204" s="67">
        <v>45569</v>
      </c>
      <c r="K1204" s="68"/>
      <c r="L1204" s="356"/>
      <c r="M1204" s="76"/>
      <c r="N1204" s="71"/>
      <c r="O1204" s="70"/>
      <c r="P1204" s="72"/>
      <c r="Q1204" s="227"/>
      <c r="R1204" s="227"/>
      <c r="S1204" s="227"/>
      <c r="T1204" s="227"/>
      <c r="U1204" s="227"/>
      <c r="V1204" s="227"/>
      <c r="W1204" s="227"/>
      <c r="X1204" s="227"/>
      <c r="Y1204" s="227"/>
      <c r="Z1204" s="227"/>
      <c r="AA1204" s="227"/>
      <c r="AB1204" s="227"/>
      <c r="AC1204" s="227"/>
      <c r="AD1204" s="227"/>
      <c r="AE1204" s="227"/>
      <c r="AF1204" s="227"/>
      <c r="AG1204" s="227"/>
      <c r="AH1204" s="227"/>
      <c r="AI1204" s="227"/>
      <c r="AJ1204" s="227"/>
      <c r="AK1204" s="227"/>
      <c r="AL1204" s="227"/>
      <c r="AM1204" s="227"/>
      <c r="AN1204" s="227"/>
      <c r="AO1204" s="227"/>
      <c r="AP1204" s="227"/>
      <c r="AQ1204" s="227"/>
      <c r="AR1204" s="227"/>
      <c r="AS1204" s="227"/>
      <c r="AT1204" s="227"/>
    </row>
    <row r="1205" spans="1:46" s="287" customFormat="1" ht="30" x14ac:dyDescent="0.25">
      <c r="A1205" s="60">
        <v>10</v>
      </c>
      <c r="B1205" s="62" t="s">
        <v>2219</v>
      </c>
      <c r="C1205" s="62" t="s">
        <v>2227</v>
      </c>
      <c r="D1205" s="62" t="s">
        <v>144</v>
      </c>
      <c r="E1205" s="62" t="s">
        <v>2269</v>
      </c>
      <c r="F1205" s="62" t="s">
        <v>2270</v>
      </c>
      <c r="G1205" s="64">
        <v>0.55000000000000004</v>
      </c>
      <c r="H1205" s="65">
        <v>9</v>
      </c>
      <c r="I1205" s="66">
        <v>84843.99</v>
      </c>
      <c r="J1205" s="67">
        <v>45569</v>
      </c>
      <c r="K1205" s="68"/>
      <c r="L1205" s="356"/>
      <c r="M1205" s="76"/>
      <c r="N1205" s="71"/>
      <c r="O1205" s="70"/>
      <c r="P1205" s="72"/>
      <c r="Q1205" s="227"/>
      <c r="R1205" s="227"/>
      <c r="S1205" s="227"/>
      <c r="T1205" s="227"/>
      <c r="U1205" s="227"/>
      <c r="V1205" s="227"/>
      <c r="W1205" s="227"/>
      <c r="X1205" s="227"/>
      <c r="Y1205" s="227"/>
      <c r="Z1205" s="227"/>
      <c r="AA1205" s="227"/>
      <c r="AB1205" s="227"/>
      <c r="AC1205" s="227"/>
      <c r="AD1205" s="227"/>
      <c r="AE1205" s="227"/>
      <c r="AF1205" s="227"/>
      <c r="AG1205" s="227"/>
      <c r="AH1205" s="227"/>
      <c r="AI1205" s="227"/>
      <c r="AJ1205" s="227"/>
      <c r="AK1205" s="227"/>
      <c r="AL1205" s="227"/>
      <c r="AM1205" s="227"/>
      <c r="AN1205" s="227"/>
      <c r="AO1205" s="227"/>
      <c r="AP1205" s="227"/>
      <c r="AQ1205" s="227"/>
      <c r="AR1205" s="227"/>
      <c r="AS1205" s="227"/>
      <c r="AT1205" s="227"/>
    </row>
    <row r="1206" spans="1:46" s="287" customFormat="1" x14ac:dyDescent="0.25">
      <c r="A1206" s="60">
        <v>10</v>
      </c>
      <c r="B1206" s="62" t="s">
        <v>2219</v>
      </c>
      <c r="C1206" s="62" t="s">
        <v>2227</v>
      </c>
      <c r="D1206" s="62" t="s">
        <v>144</v>
      </c>
      <c r="E1206" s="62" t="s">
        <v>2271</v>
      </c>
      <c r="F1206" s="62" t="s">
        <v>2272</v>
      </c>
      <c r="G1206" s="64">
        <v>1.4999999999999999E-2</v>
      </c>
      <c r="H1206" s="65">
        <v>9</v>
      </c>
      <c r="I1206" s="66">
        <v>23139.27</v>
      </c>
      <c r="J1206" s="67">
        <v>45569</v>
      </c>
      <c r="K1206" s="68"/>
      <c r="L1206" s="356"/>
      <c r="M1206" s="76"/>
      <c r="N1206" s="71"/>
      <c r="O1206" s="70"/>
      <c r="P1206" s="72"/>
      <c r="Q1206" s="227"/>
      <c r="R1206" s="227"/>
      <c r="S1206" s="227"/>
      <c r="T1206" s="227"/>
      <c r="U1206" s="227"/>
      <c r="V1206" s="227"/>
      <c r="W1206" s="227"/>
      <c r="X1206" s="227"/>
      <c r="Y1206" s="227"/>
      <c r="Z1206" s="227"/>
      <c r="AA1206" s="227"/>
      <c r="AB1206" s="227"/>
      <c r="AC1206" s="227"/>
      <c r="AD1206" s="227"/>
      <c r="AE1206" s="227"/>
      <c r="AF1206" s="227"/>
      <c r="AG1206" s="227"/>
      <c r="AH1206" s="227"/>
      <c r="AI1206" s="227"/>
      <c r="AJ1206" s="227"/>
      <c r="AK1206" s="227"/>
      <c r="AL1206" s="227"/>
      <c r="AM1206" s="227"/>
      <c r="AN1206" s="227"/>
      <c r="AO1206" s="227"/>
      <c r="AP1206" s="227"/>
      <c r="AQ1206" s="227"/>
      <c r="AR1206" s="227"/>
      <c r="AS1206" s="227"/>
      <c r="AT1206" s="227"/>
    </row>
    <row r="1207" spans="1:46" s="287" customFormat="1" x14ac:dyDescent="0.25">
      <c r="A1207" s="60">
        <v>10</v>
      </c>
      <c r="B1207" s="62" t="s">
        <v>2219</v>
      </c>
      <c r="C1207" s="62" t="s">
        <v>2227</v>
      </c>
      <c r="D1207" s="62" t="s">
        <v>144</v>
      </c>
      <c r="E1207" s="62" t="s">
        <v>2273</v>
      </c>
      <c r="F1207" s="62" t="s">
        <v>2274</v>
      </c>
      <c r="G1207" s="64">
        <v>7.0000000000000007E-2</v>
      </c>
      <c r="H1207" s="65">
        <v>9</v>
      </c>
      <c r="I1207" s="66">
        <v>13307.52</v>
      </c>
      <c r="J1207" s="67">
        <v>45569</v>
      </c>
      <c r="K1207" s="68"/>
      <c r="L1207" s="356"/>
      <c r="M1207" s="76"/>
      <c r="N1207" s="71"/>
      <c r="O1207" s="70"/>
      <c r="P1207" s="72"/>
      <c r="Q1207" s="227"/>
      <c r="R1207" s="227"/>
      <c r="S1207" s="227"/>
      <c r="T1207" s="227"/>
      <c r="U1207" s="227"/>
      <c r="V1207" s="227"/>
      <c r="W1207" s="227"/>
      <c r="X1207" s="227"/>
      <c r="Y1207" s="227"/>
      <c r="Z1207" s="227"/>
      <c r="AA1207" s="227"/>
      <c r="AB1207" s="227"/>
      <c r="AC1207" s="227"/>
      <c r="AD1207" s="227"/>
      <c r="AE1207" s="227"/>
      <c r="AF1207" s="227"/>
      <c r="AG1207" s="227"/>
      <c r="AH1207" s="227"/>
      <c r="AI1207" s="227"/>
      <c r="AJ1207" s="227"/>
      <c r="AK1207" s="227"/>
      <c r="AL1207" s="227"/>
      <c r="AM1207" s="227"/>
      <c r="AN1207" s="227"/>
      <c r="AO1207" s="227"/>
      <c r="AP1207" s="227"/>
      <c r="AQ1207" s="227"/>
      <c r="AR1207" s="227"/>
      <c r="AS1207" s="227"/>
      <c r="AT1207" s="227"/>
    </row>
    <row r="1208" spans="1:46" s="287" customFormat="1" x14ac:dyDescent="0.25">
      <c r="A1208" s="60">
        <v>10</v>
      </c>
      <c r="B1208" s="62" t="s">
        <v>2219</v>
      </c>
      <c r="C1208" s="62" t="s">
        <v>2227</v>
      </c>
      <c r="D1208" s="62" t="s">
        <v>144</v>
      </c>
      <c r="E1208" s="62" t="s">
        <v>2275</v>
      </c>
      <c r="F1208" s="62" t="s">
        <v>2276</v>
      </c>
      <c r="G1208" s="64">
        <v>0.11</v>
      </c>
      <c r="H1208" s="65">
        <v>9</v>
      </c>
      <c r="I1208" s="66">
        <v>16974</v>
      </c>
      <c r="J1208" s="67">
        <v>45569</v>
      </c>
      <c r="K1208" s="68"/>
      <c r="L1208" s="356"/>
      <c r="M1208" s="76"/>
      <c r="N1208" s="71"/>
      <c r="O1208" s="70"/>
      <c r="P1208" s="72"/>
      <c r="Q1208" s="227"/>
      <c r="R1208" s="227"/>
      <c r="S1208" s="227"/>
      <c r="T1208" s="227"/>
      <c r="U1208" s="227"/>
      <c r="V1208" s="227"/>
      <c r="W1208" s="227"/>
      <c r="X1208" s="227"/>
      <c r="Y1208" s="227"/>
      <c r="Z1208" s="227"/>
      <c r="AA1208" s="227"/>
      <c r="AB1208" s="227"/>
      <c r="AC1208" s="227"/>
      <c r="AD1208" s="227"/>
      <c r="AE1208" s="227"/>
      <c r="AF1208" s="227"/>
      <c r="AG1208" s="227"/>
      <c r="AH1208" s="227"/>
      <c r="AI1208" s="227"/>
      <c r="AJ1208" s="227"/>
      <c r="AK1208" s="227"/>
      <c r="AL1208" s="227"/>
      <c r="AM1208" s="227"/>
      <c r="AN1208" s="227"/>
      <c r="AO1208" s="227"/>
      <c r="AP1208" s="227"/>
      <c r="AQ1208" s="227"/>
      <c r="AR1208" s="227"/>
      <c r="AS1208" s="227"/>
      <c r="AT1208" s="227"/>
    </row>
    <row r="1209" spans="1:46" s="287" customFormat="1" x14ac:dyDescent="0.25">
      <c r="A1209" s="60">
        <v>10</v>
      </c>
      <c r="B1209" s="62" t="s">
        <v>2219</v>
      </c>
      <c r="C1209" s="62" t="s">
        <v>2227</v>
      </c>
      <c r="D1209" s="62" t="s">
        <v>144</v>
      </c>
      <c r="E1209" s="62" t="s">
        <v>2277</v>
      </c>
      <c r="F1209" s="62" t="s">
        <v>2278</v>
      </c>
      <c r="G1209" s="64">
        <v>0.24</v>
      </c>
      <c r="H1209" s="65">
        <v>9</v>
      </c>
      <c r="I1209" s="66">
        <v>37017.64</v>
      </c>
      <c r="J1209" s="67">
        <v>45569</v>
      </c>
      <c r="K1209" s="68"/>
      <c r="L1209" s="356"/>
      <c r="M1209" s="76"/>
      <c r="N1209" s="71"/>
      <c r="O1209" s="70"/>
      <c r="P1209" s="72"/>
      <c r="Q1209" s="227"/>
      <c r="R1209" s="227"/>
      <c r="S1209" s="227"/>
      <c r="T1209" s="227"/>
      <c r="U1209" s="227"/>
      <c r="V1209" s="227"/>
      <c r="W1209" s="227"/>
      <c r="X1209" s="227"/>
      <c r="Y1209" s="227"/>
      <c r="Z1209" s="227"/>
      <c r="AA1209" s="227"/>
      <c r="AB1209" s="227"/>
      <c r="AC1209" s="227"/>
      <c r="AD1209" s="227"/>
      <c r="AE1209" s="227"/>
      <c r="AF1209" s="227"/>
      <c r="AG1209" s="227"/>
      <c r="AH1209" s="227"/>
      <c r="AI1209" s="227"/>
      <c r="AJ1209" s="227"/>
      <c r="AK1209" s="227"/>
      <c r="AL1209" s="227"/>
      <c r="AM1209" s="227"/>
      <c r="AN1209" s="227"/>
      <c r="AO1209" s="227"/>
      <c r="AP1209" s="227"/>
      <c r="AQ1209" s="227"/>
      <c r="AR1209" s="227"/>
      <c r="AS1209" s="227"/>
      <c r="AT1209" s="227"/>
    </row>
    <row r="1210" spans="1:46" s="287" customFormat="1" x14ac:dyDescent="0.25">
      <c r="A1210" s="60">
        <v>10</v>
      </c>
      <c r="B1210" s="62" t="s">
        <v>2219</v>
      </c>
      <c r="C1210" s="62" t="s">
        <v>2227</v>
      </c>
      <c r="D1210" s="62" t="s">
        <v>144</v>
      </c>
      <c r="E1210" s="62" t="s">
        <v>2279</v>
      </c>
      <c r="F1210" s="62" t="s">
        <v>2280</v>
      </c>
      <c r="G1210" s="64">
        <v>0.18</v>
      </c>
      <c r="H1210" s="65">
        <v>8</v>
      </c>
      <c r="I1210" s="66">
        <v>27755.439999999999</v>
      </c>
      <c r="J1210" s="67">
        <v>45569</v>
      </c>
      <c r="K1210" s="68"/>
      <c r="L1210" s="356"/>
      <c r="M1210" s="76"/>
      <c r="N1210" s="71"/>
      <c r="O1210" s="70"/>
      <c r="P1210" s="72"/>
      <c r="Q1210" s="227"/>
      <c r="R1210" s="227"/>
      <c r="S1210" s="227"/>
      <c r="T1210" s="227"/>
      <c r="U1210" s="227"/>
      <c r="V1210" s="227"/>
      <c r="W1210" s="227"/>
      <c r="X1210" s="227"/>
      <c r="Y1210" s="227"/>
      <c r="Z1210" s="227"/>
      <c r="AA1210" s="227"/>
      <c r="AB1210" s="227"/>
      <c r="AC1210" s="227"/>
      <c r="AD1210" s="227"/>
      <c r="AE1210" s="227"/>
      <c r="AF1210" s="227"/>
      <c r="AG1210" s="227"/>
      <c r="AH1210" s="227"/>
      <c r="AI1210" s="227"/>
      <c r="AJ1210" s="227"/>
      <c r="AK1210" s="227"/>
      <c r="AL1210" s="227"/>
      <c r="AM1210" s="227"/>
      <c r="AN1210" s="227"/>
      <c r="AO1210" s="227"/>
      <c r="AP1210" s="227"/>
      <c r="AQ1210" s="227"/>
      <c r="AR1210" s="227"/>
      <c r="AS1210" s="227"/>
      <c r="AT1210" s="227"/>
    </row>
    <row r="1211" spans="1:46" s="287" customFormat="1" x14ac:dyDescent="0.25">
      <c r="A1211" s="60">
        <v>10</v>
      </c>
      <c r="B1211" s="62" t="s">
        <v>2219</v>
      </c>
      <c r="C1211" s="62" t="s">
        <v>2227</v>
      </c>
      <c r="D1211" s="62" t="s">
        <v>144</v>
      </c>
      <c r="E1211" s="62" t="s">
        <v>2281</v>
      </c>
      <c r="F1211" s="62" t="s">
        <v>2282</v>
      </c>
      <c r="G1211" s="64">
        <v>0.05</v>
      </c>
      <c r="H1211" s="65">
        <v>9</v>
      </c>
      <c r="I1211" s="66">
        <v>36062.400000000001</v>
      </c>
      <c r="J1211" s="67">
        <v>45569</v>
      </c>
      <c r="K1211" s="68"/>
      <c r="L1211" s="356"/>
      <c r="M1211" s="76"/>
      <c r="N1211" s="71"/>
      <c r="O1211" s="70"/>
      <c r="P1211" s="72"/>
      <c r="Q1211" s="227"/>
      <c r="R1211" s="227"/>
      <c r="S1211" s="227"/>
      <c r="T1211" s="227"/>
      <c r="U1211" s="227"/>
      <c r="V1211" s="227"/>
      <c r="W1211" s="227"/>
      <c r="X1211" s="227"/>
      <c r="Y1211" s="227"/>
      <c r="Z1211" s="227"/>
      <c r="AA1211" s="227"/>
      <c r="AB1211" s="227"/>
      <c r="AC1211" s="227"/>
      <c r="AD1211" s="227"/>
      <c r="AE1211" s="227"/>
      <c r="AF1211" s="227"/>
      <c r="AG1211" s="227"/>
      <c r="AH1211" s="227"/>
      <c r="AI1211" s="227"/>
      <c r="AJ1211" s="227"/>
      <c r="AK1211" s="227"/>
      <c r="AL1211" s="227"/>
      <c r="AM1211" s="227"/>
      <c r="AN1211" s="227"/>
      <c r="AO1211" s="227"/>
      <c r="AP1211" s="227"/>
      <c r="AQ1211" s="227"/>
      <c r="AR1211" s="227"/>
      <c r="AS1211" s="227"/>
      <c r="AT1211" s="227"/>
    </row>
    <row r="1212" spans="1:46" s="287" customFormat="1" x14ac:dyDescent="0.25">
      <c r="A1212" s="60">
        <v>10</v>
      </c>
      <c r="B1212" s="62" t="s">
        <v>2219</v>
      </c>
      <c r="C1212" s="62" t="s">
        <v>2227</v>
      </c>
      <c r="D1212" s="62" t="s">
        <v>144</v>
      </c>
      <c r="E1212" s="62" t="s">
        <v>2283</v>
      </c>
      <c r="F1212" s="62" t="s">
        <v>2284</v>
      </c>
      <c r="G1212" s="64">
        <v>0.62</v>
      </c>
      <c r="H1212" s="65">
        <v>8</v>
      </c>
      <c r="I1212" s="66">
        <v>95624.14</v>
      </c>
      <c r="J1212" s="67">
        <v>45569</v>
      </c>
      <c r="K1212" s="68"/>
      <c r="L1212" s="356"/>
      <c r="M1212" s="76"/>
      <c r="N1212" s="71"/>
      <c r="O1212" s="70"/>
      <c r="P1212" s="72"/>
      <c r="Q1212" s="227"/>
      <c r="R1212" s="227"/>
      <c r="S1212" s="227"/>
      <c r="T1212" s="227"/>
      <c r="U1212" s="227"/>
      <c r="V1212" s="227"/>
      <c r="W1212" s="227"/>
      <c r="X1212" s="227"/>
      <c r="Y1212" s="227"/>
      <c r="Z1212" s="227"/>
      <c r="AA1212" s="227"/>
      <c r="AB1212" s="227"/>
      <c r="AC1212" s="227"/>
      <c r="AD1212" s="227"/>
      <c r="AE1212" s="227"/>
      <c r="AF1212" s="227"/>
      <c r="AG1212" s="227"/>
      <c r="AH1212" s="227"/>
      <c r="AI1212" s="227"/>
      <c r="AJ1212" s="227"/>
      <c r="AK1212" s="227"/>
      <c r="AL1212" s="227"/>
      <c r="AM1212" s="227"/>
      <c r="AN1212" s="227"/>
      <c r="AO1212" s="227"/>
      <c r="AP1212" s="227"/>
      <c r="AQ1212" s="227"/>
      <c r="AR1212" s="227"/>
      <c r="AS1212" s="227"/>
      <c r="AT1212" s="227"/>
    </row>
    <row r="1213" spans="1:46" s="287" customFormat="1" x14ac:dyDescent="0.25">
      <c r="A1213" s="60">
        <v>10</v>
      </c>
      <c r="B1213" s="62" t="s">
        <v>2219</v>
      </c>
      <c r="C1213" s="62" t="s">
        <v>2227</v>
      </c>
      <c r="D1213" s="62" t="s">
        <v>144</v>
      </c>
      <c r="E1213" s="62" t="s">
        <v>2285</v>
      </c>
      <c r="F1213" s="62" t="s">
        <v>2286</v>
      </c>
      <c r="G1213" s="64">
        <v>2.12</v>
      </c>
      <c r="H1213" s="65">
        <v>8</v>
      </c>
      <c r="I1213" s="66">
        <v>35468.57</v>
      </c>
      <c r="J1213" s="67">
        <v>45569</v>
      </c>
      <c r="K1213" s="68"/>
      <c r="L1213" s="357"/>
      <c r="M1213" s="76"/>
      <c r="N1213" s="71"/>
      <c r="O1213" s="70"/>
      <c r="P1213" s="72"/>
      <c r="Q1213" s="227"/>
      <c r="R1213" s="227"/>
      <c r="S1213" s="227"/>
      <c r="T1213" s="227"/>
      <c r="U1213" s="227"/>
      <c r="V1213" s="227"/>
      <c r="W1213" s="227"/>
      <c r="X1213" s="227"/>
      <c r="Y1213" s="227"/>
      <c r="Z1213" s="227"/>
      <c r="AA1213" s="227"/>
      <c r="AB1213" s="227"/>
      <c r="AC1213" s="227"/>
      <c r="AD1213" s="227"/>
      <c r="AE1213" s="227"/>
      <c r="AF1213" s="227"/>
      <c r="AG1213" s="227"/>
      <c r="AH1213" s="227"/>
      <c r="AI1213" s="227"/>
      <c r="AJ1213" s="227"/>
      <c r="AK1213" s="227"/>
      <c r="AL1213" s="227"/>
      <c r="AM1213" s="227"/>
      <c r="AN1213" s="227"/>
      <c r="AO1213" s="227"/>
      <c r="AP1213" s="227"/>
      <c r="AQ1213" s="227"/>
      <c r="AR1213" s="227"/>
      <c r="AS1213" s="227"/>
      <c r="AT1213" s="227"/>
    </row>
    <row r="1214" spans="1:46" s="287" customFormat="1" x14ac:dyDescent="0.25">
      <c r="A1214" s="60">
        <v>10</v>
      </c>
      <c r="B1214" s="62" t="s">
        <v>2219</v>
      </c>
      <c r="C1214" s="62" t="s">
        <v>2227</v>
      </c>
      <c r="D1214" s="62" t="s">
        <v>144</v>
      </c>
      <c r="E1214" s="62" t="s">
        <v>2287</v>
      </c>
      <c r="F1214" s="62" t="s">
        <v>2288</v>
      </c>
      <c r="G1214" s="64">
        <v>1.69</v>
      </c>
      <c r="H1214" s="65">
        <v>9</v>
      </c>
      <c r="I1214" s="66">
        <v>262156.77</v>
      </c>
      <c r="J1214" s="67">
        <v>45569</v>
      </c>
      <c r="K1214" s="68"/>
      <c r="L1214" s="356"/>
      <c r="M1214" s="76"/>
      <c r="N1214" s="71"/>
      <c r="O1214" s="70"/>
      <c r="P1214" s="72"/>
      <c r="Q1214" s="227"/>
      <c r="R1214" s="227"/>
      <c r="S1214" s="227"/>
      <c r="T1214" s="227"/>
      <c r="U1214" s="227"/>
      <c r="V1214" s="227"/>
      <c r="W1214" s="227"/>
      <c r="X1214" s="227"/>
      <c r="Y1214" s="227"/>
      <c r="Z1214" s="227"/>
      <c r="AA1214" s="227"/>
      <c r="AB1214" s="227"/>
      <c r="AC1214" s="227"/>
      <c r="AD1214" s="227"/>
      <c r="AE1214" s="227"/>
      <c r="AF1214" s="227"/>
      <c r="AG1214" s="227"/>
      <c r="AH1214" s="227"/>
      <c r="AI1214" s="227"/>
      <c r="AJ1214" s="227"/>
      <c r="AK1214" s="227"/>
      <c r="AL1214" s="227"/>
      <c r="AM1214" s="227"/>
      <c r="AN1214" s="227"/>
      <c r="AO1214" s="227"/>
      <c r="AP1214" s="227"/>
      <c r="AQ1214" s="227"/>
      <c r="AR1214" s="227"/>
      <c r="AS1214" s="227"/>
      <c r="AT1214" s="227"/>
    </row>
    <row r="1215" spans="1:46" s="287" customFormat="1" x14ac:dyDescent="0.25">
      <c r="A1215" s="60">
        <v>10</v>
      </c>
      <c r="B1215" s="62" t="s">
        <v>2219</v>
      </c>
      <c r="C1215" s="62" t="s">
        <v>2227</v>
      </c>
      <c r="D1215" s="62" t="s">
        <v>144</v>
      </c>
      <c r="E1215" s="62" t="s">
        <v>2289</v>
      </c>
      <c r="F1215" s="62" t="s">
        <v>2290</v>
      </c>
      <c r="G1215" s="64">
        <v>0.77</v>
      </c>
      <c r="H1215" s="65">
        <v>10</v>
      </c>
      <c r="I1215" s="66">
        <v>119056.87</v>
      </c>
      <c r="J1215" s="67">
        <v>45569</v>
      </c>
      <c r="K1215" s="68"/>
      <c r="L1215" s="357"/>
      <c r="M1215" s="76"/>
      <c r="N1215" s="71"/>
      <c r="O1215" s="70"/>
      <c r="P1215" s="72"/>
      <c r="Q1215" s="227"/>
      <c r="R1215" s="227"/>
      <c r="S1215" s="227"/>
      <c r="T1215" s="227"/>
      <c r="U1215" s="227"/>
      <c r="V1215" s="227"/>
      <c r="W1215" s="227"/>
      <c r="X1215" s="227"/>
      <c r="Y1215" s="227"/>
      <c r="Z1215" s="227"/>
      <c r="AA1215" s="227"/>
      <c r="AB1215" s="227"/>
      <c r="AC1215" s="227"/>
      <c r="AD1215" s="227"/>
      <c r="AE1215" s="227"/>
      <c r="AF1215" s="227"/>
      <c r="AG1215" s="227"/>
      <c r="AH1215" s="227"/>
      <c r="AI1215" s="227"/>
      <c r="AJ1215" s="227"/>
      <c r="AK1215" s="227"/>
      <c r="AL1215" s="227"/>
      <c r="AM1215" s="227"/>
      <c r="AN1215" s="227"/>
      <c r="AO1215" s="227"/>
      <c r="AP1215" s="227"/>
      <c r="AQ1215" s="227"/>
      <c r="AR1215" s="227"/>
      <c r="AS1215" s="227"/>
      <c r="AT1215" s="227"/>
    </row>
    <row r="1216" spans="1:46" s="287" customFormat="1" x14ac:dyDescent="0.25">
      <c r="A1216" s="60">
        <v>10</v>
      </c>
      <c r="B1216" s="62" t="s">
        <v>2219</v>
      </c>
      <c r="C1216" s="62" t="s">
        <v>2227</v>
      </c>
      <c r="D1216" s="62" t="s">
        <v>144</v>
      </c>
      <c r="E1216" s="62" t="s">
        <v>2291</v>
      </c>
      <c r="F1216" s="62" t="s">
        <v>2292</v>
      </c>
      <c r="G1216" s="64">
        <v>0.22</v>
      </c>
      <c r="H1216" s="65">
        <v>9</v>
      </c>
      <c r="I1216" s="66">
        <v>34767.339999999997</v>
      </c>
      <c r="J1216" s="67">
        <v>45569</v>
      </c>
      <c r="K1216" s="68"/>
      <c r="L1216" s="356"/>
      <c r="M1216" s="76"/>
      <c r="N1216" s="71"/>
      <c r="O1216" s="70"/>
      <c r="P1216" s="72"/>
      <c r="Q1216" s="227"/>
      <c r="R1216" s="227"/>
      <c r="S1216" s="227"/>
      <c r="T1216" s="227"/>
      <c r="U1216" s="227"/>
      <c r="V1216" s="227"/>
      <c r="W1216" s="227"/>
      <c r="X1216" s="227"/>
      <c r="Y1216" s="227"/>
      <c r="Z1216" s="227"/>
      <c r="AA1216" s="227"/>
      <c r="AB1216" s="227"/>
      <c r="AC1216" s="227"/>
      <c r="AD1216" s="227"/>
      <c r="AE1216" s="227"/>
      <c r="AF1216" s="227"/>
      <c r="AG1216" s="227"/>
      <c r="AH1216" s="227"/>
      <c r="AI1216" s="227"/>
      <c r="AJ1216" s="227"/>
      <c r="AK1216" s="227"/>
      <c r="AL1216" s="227"/>
      <c r="AM1216" s="227"/>
      <c r="AN1216" s="227"/>
      <c r="AO1216" s="227"/>
      <c r="AP1216" s="227"/>
      <c r="AQ1216" s="227"/>
      <c r="AR1216" s="227"/>
      <c r="AS1216" s="227"/>
      <c r="AT1216" s="227"/>
    </row>
    <row r="1217" spans="1:46" s="287" customFormat="1" x14ac:dyDescent="0.25">
      <c r="A1217" s="60">
        <v>10</v>
      </c>
      <c r="B1217" s="62" t="s">
        <v>2219</v>
      </c>
      <c r="C1217" s="62" t="s">
        <v>2227</v>
      </c>
      <c r="D1217" s="62" t="s">
        <v>144</v>
      </c>
      <c r="E1217" s="62" t="s">
        <v>2293</v>
      </c>
      <c r="F1217" s="62" t="s">
        <v>2245</v>
      </c>
      <c r="G1217" s="64">
        <v>1.65</v>
      </c>
      <c r="H1217" s="65">
        <v>9</v>
      </c>
      <c r="I1217" s="66">
        <v>255057.87</v>
      </c>
      <c r="J1217" s="67">
        <v>45569</v>
      </c>
      <c r="K1217" s="68"/>
      <c r="L1217" s="356"/>
      <c r="M1217" s="76"/>
      <c r="N1217" s="71"/>
      <c r="O1217" s="70"/>
      <c r="P1217" s="72"/>
      <c r="Q1217" s="227"/>
      <c r="R1217" s="227"/>
      <c r="S1217" s="227"/>
      <c r="T1217" s="227"/>
      <c r="U1217" s="227"/>
      <c r="V1217" s="227"/>
      <c r="W1217" s="227"/>
      <c r="X1217" s="227"/>
      <c r="Y1217" s="227"/>
      <c r="Z1217" s="227"/>
      <c r="AA1217" s="227"/>
      <c r="AB1217" s="227"/>
      <c r="AC1217" s="227"/>
      <c r="AD1217" s="227"/>
      <c r="AE1217" s="227"/>
      <c r="AF1217" s="227"/>
      <c r="AG1217" s="227"/>
      <c r="AH1217" s="227"/>
      <c r="AI1217" s="227"/>
      <c r="AJ1217" s="227"/>
      <c r="AK1217" s="227"/>
      <c r="AL1217" s="227"/>
      <c r="AM1217" s="227"/>
      <c r="AN1217" s="227"/>
      <c r="AO1217" s="227"/>
      <c r="AP1217" s="227"/>
      <c r="AQ1217" s="227"/>
      <c r="AR1217" s="227"/>
      <c r="AS1217" s="227"/>
      <c r="AT1217" s="227"/>
    </row>
    <row r="1218" spans="1:46" s="287" customFormat="1" x14ac:dyDescent="0.25">
      <c r="A1218" s="60">
        <v>10</v>
      </c>
      <c r="B1218" s="62" t="s">
        <v>2219</v>
      </c>
      <c r="C1218" s="62" t="s">
        <v>2227</v>
      </c>
      <c r="D1218" s="62" t="s">
        <v>144</v>
      </c>
      <c r="E1218" s="62" t="s">
        <v>2294</v>
      </c>
      <c r="F1218" s="62" t="s">
        <v>2295</v>
      </c>
      <c r="G1218" s="64">
        <v>0.03</v>
      </c>
      <c r="H1218" s="65">
        <v>9</v>
      </c>
      <c r="I1218" s="66">
        <v>42071.4</v>
      </c>
      <c r="J1218" s="67">
        <v>45569</v>
      </c>
      <c r="K1218" s="68"/>
      <c r="L1218" s="356"/>
      <c r="M1218" s="76"/>
      <c r="N1218" s="71"/>
      <c r="O1218" s="70"/>
      <c r="P1218" s="72"/>
      <c r="Q1218" s="227"/>
      <c r="R1218" s="227"/>
      <c r="S1218" s="227"/>
      <c r="T1218" s="227"/>
      <c r="U1218" s="227"/>
      <c r="V1218" s="227"/>
      <c r="W1218" s="227"/>
      <c r="X1218" s="227"/>
      <c r="Y1218" s="227"/>
      <c r="Z1218" s="227"/>
      <c r="AA1218" s="227"/>
      <c r="AB1218" s="227"/>
      <c r="AC1218" s="227"/>
      <c r="AD1218" s="227"/>
      <c r="AE1218" s="227"/>
      <c r="AF1218" s="227"/>
      <c r="AG1218" s="227"/>
      <c r="AH1218" s="227"/>
      <c r="AI1218" s="227"/>
      <c r="AJ1218" s="227"/>
      <c r="AK1218" s="227"/>
      <c r="AL1218" s="227"/>
      <c r="AM1218" s="227"/>
      <c r="AN1218" s="227"/>
      <c r="AO1218" s="227"/>
      <c r="AP1218" s="227"/>
      <c r="AQ1218" s="227"/>
      <c r="AR1218" s="227"/>
      <c r="AS1218" s="227"/>
      <c r="AT1218" s="227"/>
    </row>
    <row r="1219" spans="1:46" s="287" customFormat="1" x14ac:dyDescent="0.25">
      <c r="A1219" s="60">
        <v>10</v>
      </c>
      <c r="B1219" s="62" t="s">
        <v>2219</v>
      </c>
      <c r="C1219" s="62" t="s">
        <v>2227</v>
      </c>
      <c r="D1219" s="62" t="s">
        <v>144</v>
      </c>
      <c r="E1219" s="62" t="s">
        <v>2296</v>
      </c>
      <c r="F1219" s="62" t="s">
        <v>2297</v>
      </c>
      <c r="G1219" s="64">
        <v>0.77</v>
      </c>
      <c r="H1219" s="65">
        <v>10</v>
      </c>
      <c r="I1219" s="66">
        <v>348696.6</v>
      </c>
      <c r="J1219" s="67">
        <v>45569</v>
      </c>
      <c r="K1219" s="68"/>
      <c r="L1219" s="357"/>
      <c r="M1219" s="76"/>
      <c r="N1219" s="71"/>
      <c r="O1219" s="70"/>
      <c r="P1219" s="72"/>
      <c r="Q1219" s="227"/>
      <c r="R1219" s="227"/>
      <c r="S1219" s="227"/>
      <c r="T1219" s="227"/>
      <c r="U1219" s="227"/>
      <c r="V1219" s="227"/>
      <c r="W1219" s="227"/>
      <c r="X1219" s="227"/>
      <c r="Y1219" s="227"/>
      <c r="Z1219" s="227"/>
      <c r="AA1219" s="227"/>
      <c r="AB1219" s="227"/>
      <c r="AC1219" s="227"/>
      <c r="AD1219" s="227"/>
      <c r="AE1219" s="227"/>
      <c r="AF1219" s="227"/>
      <c r="AG1219" s="227"/>
      <c r="AH1219" s="227"/>
      <c r="AI1219" s="227"/>
      <c r="AJ1219" s="227"/>
      <c r="AK1219" s="227"/>
      <c r="AL1219" s="227"/>
      <c r="AM1219" s="227"/>
      <c r="AN1219" s="227"/>
      <c r="AO1219" s="227"/>
      <c r="AP1219" s="227"/>
      <c r="AQ1219" s="227"/>
      <c r="AR1219" s="227"/>
      <c r="AS1219" s="227"/>
      <c r="AT1219" s="227"/>
    </row>
    <row r="1220" spans="1:46" s="287" customFormat="1" x14ac:dyDescent="0.25">
      <c r="A1220" s="60">
        <v>10</v>
      </c>
      <c r="B1220" s="62" t="s">
        <v>2219</v>
      </c>
      <c r="C1220" s="62" t="s">
        <v>2227</v>
      </c>
      <c r="D1220" s="62" t="s">
        <v>144</v>
      </c>
      <c r="E1220" s="62" t="s">
        <v>2298</v>
      </c>
      <c r="F1220" s="62" t="s">
        <v>2299</v>
      </c>
      <c r="G1220" s="64">
        <v>0.28000000000000003</v>
      </c>
      <c r="H1220" s="65">
        <v>10</v>
      </c>
      <c r="I1220" s="66">
        <v>43181.62</v>
      </c>
      <c r="J1220" s="67">
        <v>45569</v>
      </c>
      <c r="K1220" s="68"/>
      <c r="L1220" s="356"/>
      <c r="M1220" s="76"/>
      <c r="N1220" s="71"/>
      <c r="O1220" s="70"/>
      <c r="P1220" s="72"/>
      <c r="Q1220" s="227"/>
      <c r="R1220" s="227"/>
      <c r="S1220" s="227"/>
      <c r="T1220" s="227"/>
      <c r="U1220" s="227"/>
      <c r="V1220" s="227"/>
      <c r="W1220" s="227"/>
      <c r="X1220" s="227"/>
      <c r="Y1220" s="227"/>
      <c r="Z1220" s="227"/>
      <c r="AA1220" s="227"/>
      <c r="AB1220" s="227"/>
      <c r="AC1220" s="227"/>
      <c r="AD1220" s="227"/>
      <c r="AE1220" s="227"/>
      <c r="AF1220" s="227"/>
      <c r="AG1220" s="227"/>
      <c r="AH1220" s="227"/>
      <c r="AI1220" s="227"/>
      <c r="AJ1220" s="227"/>
      <c r="AK1220" s="227"/>
      <c r="AL1220" s="227"/>
      <c r="AM1220" s="227"/>
      <c r="AN1220" s="227"/>
      <c r="AO1220" s="227"/>
      <c r="AP1220" s="227"/>
      <c r="AQ1220" s="227"/>
      <c r="AR1220" s="227"/>
      <c r="AS1220" s="227"/>
      <c r="AT1220" s="227"/>
    </row>
    <row r="1221" spans="1:46" s="287" customFormat="1" x14ac:dyDescent="0.25">
      <c r="A1221" s="60">
        <v>10</v>
      </c>
      <c r="B1221" s="62" t="s">
        <v>2219</v>
      </c>
      <c r="C1221" s="62" t="s">
        <v>2227</v>
      </c>
      <c r="D1221" s="62" t="s">
        <v>144</v>
      </c>
      <c r="E1221" s="62" t="s">
        <v>2300</v>
      </c>
      <c r="F1221" s="62" t="s">
        <v>2301</v>
      </c>
      <c r="G1221" s="64">
        <v>0.6</v>
      </c>
      <c r="H1221" s="65">
        <v>9</v>
      </c>
      <c r="I1221" s="66">
        <v>92528.52</v>
      </c>
      <c r="J1221" s="67">
        <v>45569</v>
      </c>
      <c r="K1221" s="68"/>
      <c r="L1221" s="356"/>
      <c r="M1221" s="76"/>
      <c r="N1221" s="71"/>
      <c r="O1221" s="70"/>
      <c r="P1221" s="72"/>
      <c r="Q1221" s="227"/>
      <c r="R1221" s="227"/>
      <c r="S1221" s="227"/>
      <c r="T1221" s="227"/>
      <c r="U1221" s="227"/>
      <c r="V1221" s="227"/>
      <c r="W1221" s="227"/>
      <c r="X1221" s="227"/>
      <c r="Y1221" s="227"/>
      <c r="Z1221" s="227"/>
      <c r="AA1221" s="227"/>
      <c r="AB1221" s="227"/>
      <c r="AC1221" s="227"/>
      <c r="AD1221" s="227"/>
      <c r="AE1221" s="227"/>
      <c r="AF1221" s="227"/>
      <c r="AG1221" s="227"/>
      <c r="AH1221" s="227"/>
      <c r="AI1221" s="227"/>
      <c r="AJ1221" s="227"/>
      <c r="AK1221" s="227"/>
      <c r="AL1221" s="227"/>
      <c r="AM1221" s="227"/>
      <c r="AN1221" s="227"/>
      <c r="AO1221" s="227"/>
      <c r="AP1221" s="227"/>
      <c r="AQ1221" s="227"/>
      <c r="AR1221" s="227"/>
      <c r="AS1221" s="227"/>
      <c r="AT1221" s="227"/>
    </row>
    <row r="1222" spans="1:46" s="287" customFormat="1" x14ac:dyDescent="0.25">
      <c r="A1222" s="60">
        <v>10</v>
      </c>
      <c r="B1222" s="62" t="s">
        <v>2219</v>
      </c>
      <c r="C1222" s="62" t="s">
        <v>2227</v>
      </c>
      <c r="D1222" s="62" t="s">
        <v>144</v>
      </c>
      <c r="E1222" s="62" t="s">
        <v>2302</v>
      </c>
      <c r="F1222" s="62" t="s">
        <v>2303</v>
      </c>
      <c r="G1222" s="64">
        <v>0.33</v>
      </c>
      <c r="H1222" s="65">
        <v>9</v>
      </c>
      <c r="I1222" s="66">
        <v>50894.71</v>
      </c>
      <c r="J1222" s="67">
        <v>45569</v>
      </c>
      <c r="K1222" s="68"/>
      <c r="L1222" s="356"/>
      <c r="M1222" s="76"/>
      <c r="N1222" s="71"/>
      <c r="O1222" s="70"/>
      <c r="P1222" s="72"/>
      <c r="Q1222" s="227"/>
      <c r="R1222" s="227"/>
      <c r="S1222" s="227"/>
      <c r="T1222" s="227"/>
      <c r="U1222" s="227"/>
      <c r="V1222" s="227"/>
      <c r="W1222" s="227"/>
      <c r="X1222" s="227"/>
      <c r="Y1222" s="227"/>
      <c r="Z1222" s="227"/>
      <c r="AA1222" s="227"/>
      <c r="AB1222" s="227"/>
      <c r="AC1222" s="227"/>
      <c r="AD1222" s="227"/>
      <c r="AE1222" s="227"/>
      <c r="AF1222" s="227"/>
      <c r="AG1222" s="227"/>
      <c r="AH1222" s="227"/>
      <c r="AI1222" s="227"/>
      <c r="AJ1222" s="227"/>
      <c r="AK1222" s="227"/>
      <c r="AL1222" s="227"/>
      <c r="AM1222" s="227"/>
      <c r="AN1222" s="227"/>
      <c r="AO1222" s="227"/>
      <c r="AP1222" s="227"/>
      <c r="AQ1222" s="227"/>
      <c r="AR1222" s="227"/>
      <c r="AS1222" s="227"/>
      <c r="AT1222" s="227"/>
    </row>
    <row r="1223" spans="1:46" s="287" customFormat="1" x14ac:dyDescent="0.25">
      <c r="A1223" s="60">
        <v>10</v>
      </c>
      <c r="B1223" s="62" t="s">
        <v>2219</v>
      </c>
      <c r="C1223" s="62" t="s">
        <v>2227</v>
      </c>
      <c r="D1223" s="62" t="s">
        <v>144</v>
      </c>
      <c r="E1223" s="62" t="s">
        <v>2304</v>
      </c>
      <c r="F1223" s="62" t="s">
        <v>2305</v>
      </c>
      <c r="G1223" s="64">
        <v>0.18</v>
      </c>
      <c r="H1223" s="65">
        <v>8</v>
      </c>
      <c r="I1223" s="66">
        <v>27755.439999999999</v>
      </c>
      <c r="J1223" s="67">
        <v>45569</v>
      </c>
      <c r="K1223" s="68"/>
      <c r="L1223" s="357"/>
      <c r="M1223" s="76"/>
      <c r="N1223" s="71"/>
      <c r="O1223" s="70"/>
      <c r="P1223" s="72"/>
      <c r="Q1223" s="227"/>
      <c r="R1223" s="227"/>
      <c r="S1223" s="227"/>
      <c r="T1223" s="227"/>
      <c r="U1223" s="227"/>
      <c r="V1223" s="227"/>
      <c r="W1223" s="227"/>
      <c r="X1223" s="227"/>
      <c r="Y1223" s="227"/>
      <c r="Z1223" s="227"/>
      <c r="AA1223" s="227"/>
      <c r="AB1223" s="227"/>
      <c r="AC1223" s="227"/>
      <c r="AD1223" s="227"/>
      <c r="AE1223" s="227"/>
      <c r="AF1223" s="227"/>
      <c r="AG1223" s="227"/>
      <c r="AH1223" s="227"/>
      <c r="AI1223" s="227"/>
      <c r="AJ1223" s="227"/>
      <c r="AK1223" s="227"/>
      <c r="AL1223" s="227"/>
      <c r="AM1223" s="227"/>
      <c r="AN1223" s="227"/>
      <c r="AO1223" s="227"/>
      <c r="AP1223" s="227"/>
      <c r="AQ1223" s="227"/>
      <c r="AR1223" s="227"/>
      <c r="AS1223" s="227"/>
      <c r="AT1223" s="227"/>
    </row>
    <row r="1224" spans="1:46" s="287" customFormat="1" x14ac:dyDescent="0.25">
      <c r="A1224" s="60">
        <v>10</v>
      </c>
      <c r="B1224" s="62" t="s">
        <v>2219</v>
      </c>
      <c r="C1224" s="62" t="s">
        <v>2227</v>
      </c>
      <c r="D1224" s="62" t="s">
        <v>144</v>
      </c>
      <c r="E1224" s="62" t="s">
        <v>2306</v>
      </c>
      <c r="F1224" s="62" t="s">
        <v>2307</v>
      </c>
      <c r="G1224" s="64">
        <v>0.77</v>
      </c>
      <c r="H1224" s="65">
        <v>9</v>
      </c>
      <c r="I1224" s="66">
        <v>118394.64</v>
      </c>
      <c r="J1224" s="67">
        <v>45569</v>
      </c>
      <c r="K1224" s="68"/>
      <c r="L1224" s="356"/>
      <c r="M1224" s="76"/>
      <c r="N1224" s="71"/>
      <c r="O1224" s="70"/>
      <c r="P1224" s="72"/>
      <c r="Q1224" s="227"/>
      <c r="R1224" s="227"/>
      <c r="S1224" s="227"/>
      <c r="T1224" s="227"/>
      <c r="U1224" s="227"/>
      <c r="V1224" s="227"/>
      <c r="W1224" s="227"/>
      <c r="X1224" s="227"/>
      <c r="Y1224" s="227"/>
      <c r="Z1224" s="227"/>
      <c r="AA1224" s="227"/>
      <c r="AB1224" s="227"/>
      <c r="AC1224" s="227"/>
      <c r="AD1224" s="227"/>
      <c r="AE1224" s="227"/>
      <c r="AF1224" s="227"/>
      <c r="AG1224" s="227"/>
      <c r="AH1224" s="227"/>
      <c r="AI1224" s="227"/>
      <c r="AJ1224" s="227"/>
      <c r="AK1224" s="227"/>
      <c r="AL1224" s="227"/>
      <c r="AM1224" s="227"/>
      <c r="AN1224" s="227"/>
      <c r="AO1224" s="227"/>
      <c r="AP1224" s="227"/>
      <c r="AQ1224" s="227"/>
      <c r="AR1224" s="227"/>
      <c r="AS1224" s="227"/>
      <c r="AT1224" s="227"/>
    </row>
    <row r="1225" spans="1:46" s="287" customFormat="1" x14ac:dyDescent="0.25">
      <c r="A1225" s="60">
        <v>10</v>
      </c>
      <c r="B1225" s="62" t="s">
        <v>2219</v>
      </c>
      <c r="C1225" s="62" t="s">
        <v>2227</v>
      </c>
      <c r="D1225" s="62" t="s">
        <v>144</v>
      </c>
      <c r="E1225" s="62" t="s">
        <v>2308</v>
      </c>
      <c r="F1225" s="62" t="s">
        <v>2309</v>
      </c>
      <c r="G1225" s="64">
        <v>0.69</v>
      </c>
      <c r="H1225" s="65">
        <v>10</v>
      </c>
      <c r="I1225" s="66">
        <v>106084.86</v>
      </c>
      <c r="J1225" s="67">
        <v>45569</v>
      </c>
      <c r="K1225" s="68"/>
      <c r="L1225" s="356"/>
      <c r="M1225" s="76"/>
      <c r="N1225" s="71"/>
      <c r="O1225" s="70"/>
      <c r="P1225" s="72"/>
      <c r="Q1225" s="227"/>
      <c r="R1225" s="227"/>
      <c r="S1225" s="227"/>
      <c r="T1225" s="227"/>
      <c r="U1225" s="227"/>
      <c r="V1225" s="227"/>
      <c r="W1225" s="227"/>
      <c r="X1225" s="227"/>
      <c r="Y1225" s="227"/>
      <c r="Z1225" s="227"/>
      <c r="AA1225" s="227"/>
      <c r="AB1225" s="227"/>
      <c r="AC1225" s="227"/>
      <c r="AD1225" s="227"/>
      <c r="AE1225" s="227"/>
      <c r="AF1225" s="227"/>
      <c r="AG1225" s="227"/>
      <c r="AH1225" s="227"/>
      <c r="AI1225" s="227"/>
      <c r="AJ1225" s="227"/>
      <c r="AK1225" s="227"/>
      <c r="AL1225" s="227"/>
      <c r="AM1225" s="227"/>
      <c r="AN1225" s="227"/>
      <c r="AO1225" s="227"/>
      <c r="AP1225" s="227"/>
      <c r="AQ1225" s="227"/>
      <c r="AR1225" s="227"/>
      <c r="AS1225" s="227"/>
      <c r="AT1225" s="227"/>
    </row>
    <row r="1226" spans="1:46" s="287" customFormat="1" x14ac:dyDescent="0.25">
      <c r="A1226" s="60">
        <v>10</v>
      </c>
      <c r="B1226" s="62" t="s">
        <v>2219</v>
      </c>
      <c r="C1226" s="62" t="s">
        <v>2227</v>
      </c>
      <c r="D1226" s="62" t="s">
        <v>144</v>
      </c>
      <c r="E1226" s="62" t="s">
        <v>2310</v>
      </c>
      <c r="F1226" s="62" t="s">
        <v>2311</v>
      </c>
      <c r="G1226" s="64">
        <v>0.8</v>
      </c>
      <c r="H1226" s="65">
        <v>9</v>
      </c>
      <c r="I1226" s="66">
        <v>123684.73</v>
      </c>
      <c r="J1226" s="67">
        <v>45569</v>
      </c>
      <c r="K1226" s="68"/>
      <c r="L1226" s="356"/>
      <c r="M1226" s="76"/>
      <c r="N1226" s="71"/>
      <c r="O1226" s="70"/>
      <c r="P1226" s="72"/>
      <c r="Q1226" s="227"/>
      <c r="R1226" s="227"/>
      <c r="S1226" s="227"/>
      <c r="T1226" s="227"/>
      <c r="U1226" s="227"/>
      <c r="V1226" s="227"/>
      <c r="W1226" s="227"/>
      <c r="X1226" s="227"/>
      <c r="Y1226" s="227"/>
      <c r="Z1226" s="227"/>
      <c r="AA1226" s="227"/>
      <c r="AB1226" s="227"/>
      <c r="AC1226" s="227"/>
      <c r="AD1226" s="227"/>
      <c r="AE1226" s="227"/>
      <c r="AF1226" s="227"/>
      <c r="AG1226" s="227"/>
      <c r="AH1226" s="227"/>
      <c r="AI1226" s="227"/>
      <c r="AJ1226" s="227"/>
      <c r="AK1226" s="227"/>
      <c r="AL1226" s="227"/>
      <c r="AM1226" s="227"/>
      <c r="AN1226" s="227"/>
      <c r="AO1226" s="227"/>
      <c r="AP1226" s="227"/>
      <c r="AQ1226" s="227"/>
      <c r="AR1226" s="227"/>
      <c r="AS1226" s="227"/>
      <c r="AT1226" s="227"/>
    </row>
    <row r="1227" spans="1:46" s="287" customFormat="1" x14ac:dyDescent="0.25">
      <c r="A1227" s="60">
        <v>10</v>
      </c>
      <c r="B1227" s="62" t="s">
        <v>2219</v>
      </c>
      <c r="C1227" s="62" t="s">
        <v>2227</v>
      </c>
      <c r="D1227" s="62" t="s">
        <v>144</v>
      </c>
      <c r="E1227" s="62" t="s">
        <v>2312</v>
      </c>
      <c r="F1227" s="62" t="s">
        <v>2313</v>
      </c>
      <c r="G1227" s="64">
        <v>0.77</v>
      </c>
      <c r="H1227" s="65">
        <v>9</v>
      </c>
      <c r="I1227" s="66">
        <v>118442.68</v>
      </c>
      <c r="J1227" s="67">
        <v>45569</v>
      </c>
      <c r="K1227" s="68"/>
      <c r="L1227" s="357"/>
      <c r="M1227" s="76"/>
      <c r="N1227" s="71"/>
      <c r="O1227" s="70"/>
      <c r="P1227" s="72"/>
      <c r="Q1227" s="227"/>
      <c r="R1227" s="227"/>
      <c r="S1227" s="227"/>
      <c r="T1227" s="227"/>
      <c r="U1227" s="227"/>
      <c r="V1227" s="227"/>
      <c r="W1227" s="227"/>
      <c r="X1227" s="227"/>
      <c r="Y1227" s="227"/>
      <c r="Z1227" s="227"/>
      <c r="AA1227" s="227"/>
      <c r="AB1227" s="227"/>
      <c r="AC1227" s="227"/>
      <c r="AD1227" s="227"/>
      <c r="AE1227" s="227"/>
      <c r="AF1227" s="227"/>
      <c r="AG1227" s="227"/>
      <c r="AH1227" s="227"/>
      <c r="AI1227" s="227"/>
      <c r="AJ1227" s="227"/>
      <c r="AK1227" s="227"/>
      <c r="AL1227" s="227"/>
      <c r="AM1227" s="227"/>
      <c r="AN1227" s="227"/>
      <c r="AO1227" s="227"/>
      <c r="AP1227" s="227"/>
      <c r="AQ1227" s="227"/>
      <c r="AR1227" s="227"/>
      <c r="AS1227" s="227"/>
      <c r="AT1227" s="227"/>
    </row>
    <row r="1228" spans="1:46" s="287" customFormat="1" x14ac:dyDescent="0.25">
      <c r="A1228" s="60">
        <v>10</v>
      </c>
      <c r="B1228" s="62" t="s">
        <v>2219</v>
      </c>
      <c r="C1228" s="62" t="s">
        <v>2227</v>
      </c>
      <c r="D1228" s="62" t="s">
        <v>144</v>
      </c>
      <c r="E1228" s="62" t="s">
        <v>2314</v>
      </c>
      <c r="F1228" s="62" t="s">
        <v>2315</v>
      </c>
      <c r="G1228" s="64">
        <v>0.43</v>
      </c>
      <c r="H1228" s="65">
        <v>10</v>
      </c>
      <c r="I1228" s="66">
        <v>65795</v>
      </c>
      <c r="J1228" s="67">
        <v>45569</v>
      </c>
      <c r="K1228" s="68"/>
      <c r="L1228" s="356"/>
      <c r="M1228" s="76"/>
      <c r="N1228" s="71"/>
      <c r="O1228" s="70"/>
      <c r="P1228" s="72"/>
      <c r="Q1228" s="227"/>
      <c r="R1228" s="227"/>
      <c r="S1228" s="227"/>
      <c r="T1228" s="227"/>
      <c r="U1228" s="227"/>
      <c r="V1228" s="227"/>
      <c r="W1228" s="227"/>
      <c r="X1228" s="227"/>
      <c r="Y1228" s="227"/>
      <c r="Z1228" s="227"/>
      <c r="AA1228" s="227"/>
      <c r="AB1228" s="227"/>
      <c r="AC1228" s="227"/>
      <c r="AD1228" s="227"/>
      <c r="AE1228" s="227"/>
      <c r="AF1228" s="227"/>
      <c r="AG1228" s="227"/>
      <c r="AH1228" s="227"/>
      <c r="AI1228" s="227"/>
      <c r="AJ1228" s="227"/>
      <c r="AK1228" s="227"/>
      <c r="AL1228" s="227"/>
      <c r="AM1228" s="227"/>
      <c r="AN1228" s="227"/>
      <c r="AO1228" s="227"/>
      <c r="AP1228" s="227"/>
      <c r="AQ1228" s="227"/>
      <c r="AR1228" s="227"/>
      <c r="AS1228" s="227"/>
      <c r="AT1228" s="227"/>
    </row>
    <row r="1229" spans="1:46" s="287" customFormat="1" x14ac:dyDescent="0.25">
      <c r="A1229" s="60">
        <v>10</v>
      </c>
      <c r="B1229" s="62" t="s">
        <v>2219</v>
      </c>
      <c r="C1229" s="62" t="s">
        <v>2227</v>
      </c>
      <c r="D1229" s="62" t="s">
        <v>144</v>
      </c>
      <c r="E1229" s="62" t="s">
        <v>2316</v>
      </c>
      <c r="F1229" s="62" t="s">
        <v>2317</v>
      </c>
      <c r="G1229" s="64">
        <v>0.46</v>
      </c>
      <c r="H1229" s="65">
        <v>9</v>
      </c>
      <c r="I1229" s="66">
        <v>71194.36</v>
      </c>
      <c r="J1229" s="67">
        <v>45569</v>
      </c>
      <c r="K1229" s="68"/>
      <c r="L1229" s="356"/>
      <c r="M1229" s="76"/>
      <c r="N1229" s="71"/>
      <c r="O1229" s="70"/>
      <c r="P1229" s="72"/>
      <c r="Q1229" s="227"/>
      <c r="R1229" s="227"/>
      <c r="S1229" s="227"/>
      <c r="T1229" s="227"/>
      <c r="U1229" s="227"/>
      <c r="V1229" s="227"/>
      <c r="W1229" s="227"/>
      <c r="X1229" s="227"/>
      <c r="Y1229" s="227"/>
      <c r="Z1229" s="227"/>
      <c r="AA1229" s="227"/>
      <c r="AB1229" s="227"/>
      <c r="AC1229" s="227"/>
      <c r="AD1229" s="227"/>
      <c r="AE1229" s="227"/>
      <c r="AF1229" s="227"/>
      <c r="AG1229" s="227"/>
      <c r="AH1229" s="227"/>
      <c r="AI1229" s="227"/>
      <c r="AJ1229" s="227"/>
      <c r="AK1229" s="227"/>
      <c r="AL1229" s="227"/>
      <c r="AM1229" s="227"/>
      <c r="AN1229" s="227"/>
      <c r="AO1229" s="227"/>
      <c r="AP1229" s="227"/>
      <c r="AQ1229" s="227"/>
      <c r="AR1229" s="227"/>
      <c r="AS1229" s="227"/>
      <c r="AT1229" s="227"/>
    </row>
    <row r="1230" spans="1:46" s="287" customFormat="1" x14ac:dyDescent="0.25">
      <c r="A1230" s="60">
        <v>10</v>
      </c>
      <c r="B1230" s="62" t="s">
        <v>2219</v>
      </c>
      <c r="C1230" s="62" t="s">
        <v>2227</v>
      </c>
      <c r="D1230" s="62" t="s">
        <v>144</v>
      </c>
      <c r="E1230" s="62" t="s">
        <v>2318</v>
      </c>
      <c r="F1230" s="62" t="s">
        <v>2319</v>
      </c>
      <c r="G1230" s="64">
        <v>0.4</v>
      </c>
      <c r="H1230" s="65">
        <v>9</v>
      </c>
      <c r="I1230" s="66">
        <v>61148.97</v>
      </c>
      <c r="J1230" s="67">
        <v>45569</v>
      </c>
      <c r="K1230" s="68"/>
      <c r="L1230" s="356"/>
      <c r="M1230" s="76"/>
      <c r="N1230" s="71"/>
      <c r="O1230" s="70"/>
      <c r="P1230" s="72"/>
      <c r="Q1230" s="227"/>
      <c r="R1230" s="227"/>
      <c r="S1230" s="227"/>
      <c r="T1230" s="227"/>
      <c r="U1230" s="227"/>
      <c r="V1230" s="227"/>
      <c r="W1230" s="227"/>
      <c r="X1230" s="227"/>
      <c r="Y1230" s="227"/>
      <c r="Z1230" s="227"/>
      <c r="AA1230" s="227"/>
      <c r="AB1230" s="227"/>
      <c r="AC1230" s="227"/>
      <c r="AD1230" s="227"/>
      <c r="AE1230" s="227"/>
      <c r="AF1230" s="227"/>
      <c r="AG1230" s="227"/>
      <c r="AH1230" s="227"/>
      <c r="AI1230" s="227"/>
      <c r="AJ1230" s="227"/>
      <c r="AK1230" s="227"/>
      <c r="AL1230" s="227"/>
      <c r="AM1230" s="227"/>
      <c r="AN1230" s="227"/>
      <c r="AO1230" s="227"/>
      <c r="AP1230" s="227"/>
      <c r="AQ1230" s="227"/>
      <c r="AR1230" s="227"/>
      <c r="AS1230" s="227"/>
      <c r="AT1230" s="227"/>
    </row>
    <row r="1231" spans="1:46" s="287" customFormat="1" x14ac:dyDescent="0.25">
      <c r="A1231" s="60">
        <v>10</v>
      </c>
      <c r="B1231" s="62" t="s">
        <v>2219</v>
      </c>
      <c r="C1231" s="62" t="s">
        <v>2227</v>
      </c>
      <c r="D1231" s="62" t="s">
        <v>144</v>
      </c>
      <c r="E1231" s="62" t="s">
        <v>2320</v>
      </c>
      <c r="F1231" s="62" t="s">
        <v>2321</v>
      </c>
      <c r="G1231" s="64">
        <v>2.16</v>
      </c>
      <c r="H1231" s="65">
        <v>10</v>
      </c>
      <c r="I1231" s="66">
        <v>333854.74</v>
      </c>
      <c r="J1231" s="67">
        <v>45569</v>
      </c>
      <c r="K1231" s="68"/>
      <c r="L1231" s="357"/>
      <c r="M1231" s="76"/>
      <c r="N1231" s="71"/>
      <c r="O1231" s="70"/>
      <c r="P1231" s="72"/>
      <c r="Q1231" s="227"/>
      <c r="R1231" s="227"/>
      <c r="S1231" s="227"/>
      <c r="T1231" s="227"/>
      <c r="U1231" s="227"/>
      <c r="V1231" s="227"/>
      <c r="W1231" s="227"/>
      <c r="X1231" s="227"/>
      <c r="Y1231" s="227"/>
      <c r="Z1231" s="227"/>
      <c r="AA1231" s="227"/>
      <c r="AB1231" s="227"/>
      <c r="AC1231" s="227"/>
      <c r="AD1231" s="227"/>
      <c r="AE1231" s="227"/>
      <c r="AF1231" s="227"/>
      <c r="AG1231" s="227"/>
      <c r="AH1231" s="227"/>
      <c r="AI1231" s="227"/>
      <c r="AJ1231" s="227"/>
      <c r="AK1231" s="227"/>
      <c r="AL1231" s="227"/>
      <c r="AM1231" s="227"/>
      <c r="AN1231" s="227"/>
      <c r="AO1231" s="227"/>
      <c r="AP1231" s="227"/>
      <c r="AQ1231" s="227"/>
      <c r="AR1231" s="227"/>
      <c r="AS1231" s="227"/>
      <c r="AT1231" s="227"/>
    </row>
    <row r="1232" spans="1:46" s="287" customFormat="1" x14ac:dyDescent="0.25">
      <c r="A1232" s="60">
        <v>10</v>
      </c>
      <c r="B1232" s="62" t="s">
        <v>2219</v>
      </c>
      <c r="C1232" s="62" t="s">
        <v>2227</v>
      </c>
      <c r="D1232" s="62" t="s">
        <v>144</v>
      </c>
      <c r="E1232" s="62" t="s">
        <v>2322</v>
      </c>
      <c r="F1232" s="62" t="s">
        <v>2323</v>
      </c>
      <c r="G1232" s="64">
        <v>0.69</v>
      </c>
      <c r="H1232" s="65">
        <v>9</v>
      </c>
      <c r="I1232" s="66">
        <v>106435.48</v>
      </c>
      <c r="J1232" s="67">
        <v>45569</v>
      </c>
      <c r="K1232" s="68"/>
      <c r="L1232" s="356"/>
      <c r="M1232" s="76"/>
      <c r="N1232" s="71"/>
      <c r="O1232" s="70"/>
      <c r="P1232" s="72"/>
      <c r="Q1232" s="227"/>
      <c r="R1232" s="227"/>
      <c r="S1232" s="227"/>
      <c r="T1232" s="227"/>
      <c r="U1232" s="227"/>
      <c r="V1232" s="227"/>
      <c r="W1232" s="227"/>
      <c r="X1232" s="227"/>
      <c r="Y1232" s="227"/>
      <c r="Z1232" s="227"/>
      <c r="AA1232" s="227"/>
      <c r="AB1232" s="227"/>
      <c r="AC1232" s="227"/>
      <c r="AD1232" s="227"/>
      <c r="AE1232" s="227"/>
      <c r="AF1232" s="227"/>
      <c r="AG1232" s="227"/>
      <c r="AH1232" s="227"/>
      <c r="AI1232" s="227"/>
      <c r="AJ1232" s="227"/>
      <c r="AK1232" s="227"/>
      <c r="AL1232" s="227"/>
      <c r="AM1232" s="227"/>
      <c r="AN1232" s="227"/>
      <c r="AO1232" s="227"/>
      <c r="AP1232" s="227"/>
      <c r="AQ1232" s="227"/>
      <c r="AR1232" s="227"/>
      <c r="AS1232" s="227"/>
      <c r="AT1232" s="227"/>
    </row>
    <row r="1233" spans="1:46" s="287" customFormat="1" x14ac:dyDescent="0.25">
      <c r="A1233" s="60">
        <v>10</v>
      </c>
      <c r="B1233" s="62" t="s">
        <v>2219</v>
      </c>
      <c r="C1233" s="62" t="s">
        <v>2227</v>
      </c>
      <c r="D1233" s="62" t="s">
        <v>144</v>
      </c>
      <c r="E1233" s="62" t="s">
        <v>2324</v>
      </c>
      <c r="F1233" s="62" t="s">
        <v>2325</v>
      </c>
      <c r="G1233" s="64">
        <v>0.89</v>
      </c>
      <c r="H1233" s="65">
        <v>8</v>
      </c>
      <c r="I1233" s="66">
        <v>137287.81</v>
      </c>
      <c r="J1233" s="67">
        <v>45569</v>
      </c>
      <c r="K1233" s="68"/>
      <c r="L1233" s="356"/>
      <c r="M1233" s="76"/>
      <c r="N1233" s="71"/>
      <c r="O1233" s="70"/>
      <c r="P1233" s="72"/>
      <c r="Q1233" s="227"/>
      <c r="R1233" s="227"/>
      <c r="S1233" s="227"/>
      <c r="T1233" s="227"/>
      <c r="U1233" s="227"/>
      <c r="V1233" s="227"/>
      <c r="W1233" s="227"/>
      <c r="X1233" s="227"/>
      <c r="Y1233" s="227"/>
      <c r="Z1233" s="227"/>
      <c r="AA1233" s="227"/>
      <c r="AB1233" s="227"/>
      <c r="AC1233" s="227"/>
      <c r="AD1233" s="227"/>
      <c r="AE1233" s="227"/>
      <c r="AF1233" s="227"/>
      <c r="AG1233" s="227"/>
      <c r="AH1233" s="227"/>
      <c r="AI1233" s="227"/>
      <c r="AJ1233" s="227"/>
      <c r="AK1233" s="227"/>
      <c r="AL1233" s="227"/>
      <c r="AM1233" s="227"/>
      <c r="AN1233" s="227"/>
      <c r="AO1233" s="227"/>
      <c r="AP1233" s="227"/>
      <c r="AQ1233" s="227"/>
      <c r="AR1233" s="227"/>
      <c r="AS1233" s="227"/>
      <c r="AT1233" s="227"/>
    </row>
    <row r="1234" spans="1:46" s="287" customFormat="1" x14ac:dyDescent="0.25">
      <c r="A1234" s="60">
        <v>10</v>
      </c>
      <c r="B1234" s="62" t="s">
        <v>2219</v>
      </c>
      <c r="C1234" s="62" t="s">
        <v>2227</v>
      </c>
      <c r="D1234" s="62" t="s">
        <v>144</v>
      </c>
      <c r="E1234" s="62" t="s">
        <v>2326</v>
      </c>
      <c r="F1234" s="62" t="s">
        <v>2327</v>
      </c>
      <c r="G1234" s="64">
        <v>0.55000000000000004</v>
      </c>
      <c r="H1234" s="65">
        <v>9</v>
      </c>
      <c r="I1234" s="66">
        <v>56173.11</v>
      </c>
      <c r="J1234" s="67">
        <v>45569</v>
      </c>
      <c r="K1234" s="68"/>
      <c r="L1234" s="356"/>
      <c r="M1234" s="76"/>
      <c r="N1234" s="71"/>
      <c r="O1234" s="70"/>
      <c r="P1234" s="72"/>
      <c r="Q1234" s="227"/>
      <c r="R1234" s="227"/>
      <c r="S1234" s="227"/>
      <c r="T1234" s="227"/>
      <c r="U1234" s="227"/>
      <c r="V1234" s="227"/>
      <c r="W1234" s="227"/>
      <c r="X1234" s="227"/>
      <c r="Y1234" s="227"/>
      <c r="Z1234" s="227"/>
      <c r="AA1234" s="227"/>
      <c r="AB1234" s="227"/>
      <c r="AC1234" s="227"/>
      <c r="AD1234" s="227"/>
      <c r="AE1234" s="227"/>
      <c r="AF1234" s="227"/>
      <c r="AG1234" s="227"/>
      <c r="AH1234" s="227"/>
      <c r="AI1234" s="227"/>
      <c r="AJ1234" s="227"/>
      <c r="AK1234" s="227"/>
      <c r="AL1234" s="227"/>
      <c r="AM1234" s="227"/>
      <c r="AN1234" s="227"/>
      <c r="AO1234" s="227"/>
      <c r="AP1234" s="227"/>
      <c r="AQ1234" s="227"/>
      <c r="AR1234" s="227"/>
      <c r="AS1234" s="227"/>
      <c r="AT1234" s="227"/>
    </row>
    <row r="1235" spans="1:46" s="287" customFormat="1" x14ac:dyDescent="0.25">
      <c r="A1235" s="60">
        <v>10</v>
      </c>
      <c r="B1235" s="62" t="s">
        <v>2219</v>
      </c>
      <c r="C1235" s="62" t="s">
        <v>2227</v>
      </c>
      <c r="D1235" s="62" t="s">
        <v>144</v>
      </c>
      <c r="E1235" s="62" t="s">
        <v>2328</v>
      </c>
      <c r="F1235" s="62" t="s">
        <v>2329</v>
      </c>
      <c r="G1235" s="64">
        <v>0.77</v>
      </c>
      <c r="H1235" s="65">
        <v>8</v>
      </c>
      <c r="I1235" s="66">
        <v>118442.68</v>
      </c>
      <c r="J1235" s="67">
        <v>45569</v>
      </c>
      <c r="K1235" s="68"/>
      <c r="L1235" s="357"/>
      <c r="M1235" s="76"/>
      <c r="N1235" s="71"/>
      <c r="O1235" s="70"/>
      <c r="P1235" s="72"/>
      <c r="Q1235" s="227"/>
      <c r="R1235" s="227"/>
      <c r="S1235" s="227"/>
      <c r="T1235" s="227"/>
      <c r="U1235" s="227"/>
      <c r="V1235" s="227"/>
      <c r="W1235" s="227"/>
      <c r="X1235" s="227"/>
      <c r="Y1235" s="227"/>
      <c r="Z1235" s="227"/>
      <c r="AA1235" s="227"/>
      <c r="AB1235" s="227"/>
      <c r="AC1235" s="227"/>
      <c r="AD1235" s="227"/>
      <c r="AE1235" s="227"/>
      <c r="AF1235" s="227"/>
      <c r="AG1235" s="227"/>
      <c r="AH1235" s="227"/>
      <c r="AI1235" s="227"/>
      <c r="AJ1235" s="227"/>
      <c r="AK1235" s="227"/>
      <c r="AL1235" s="227"/>
      <c r="AM1235" s="227"/>
      <c r="AN1235" s="227"/>
      <c r="AO1235" s="227"/>
      <c r="AP1235" s="227"/>
      <c r="AQ1235" s="227"/>
      <c r="AR1235" s="227"/>
      <c r="AS1235" s="227"/>
      <c r="AT1235" s="227"/>
    </row>
    <row r="1236" spans="1:46" s="287" customFormat="1" x14ac:dyDescent="0.25">
      <c r="A1236" s="60">
        <v>10</v>
      </c>
      <c r="B1236" s="62" t="s">
        <v>2219</v>
      </c>
      <c r="C1236" s="62" t="s">
        <v>2227</v>
      </c>
      <c r="D1236" s="62" t="s">
        <v>144</v>
      </c>
      <c r="E1236" s="62" t="s">
        <v>2330</v>
      </c>
      <c r="F1236" s="62" t="s">
        <v>2331</v>
      </c>
      <c r="G1236" s="64">
        <v>0.47</v>
      </c>
      <c r="H1236" s="65">
        <v>10</v>
      </c>
      <c r="I1236" s="66">
        <v>72484.87</v>
      </c>
      <c r="J1236" s="67">
        <v>45569</v>
      </c>
      <c r="K1236" s="68"/>
      <c r="L1236" s="356"/>
      <c r="M1236" s="76"/>
      <c r="N1236" s="71"/>
      <c r="O1236" s="70"/>
      <c r="P1236" s="72"/>
      <c r="Q1236" s="227"/>
      <c r="R1236" s="227"/>
      <c r="S1236" s="227"/>
      <c r="T1236" s="227"/>
      <c r="U1236" s="227"/>
      <c r="V1236" s="227"/>
      <c r="W1236" s="227"/>
      <c r="X1236" s="227"/>
      <c r="Y1236" s="227"/>
      <c r="Z1236" s="227"/>
      <c r="AA1236" s="227"/>
      <c r="AB1236" s="227"/>
      <c r="AC1236" s="227"/>
      <c r="AD1236" s="227"/>
      <c r="AE1236" s="227"/>
      <c r="AF1236" s="227"/>
      <c r="AG1236" s="227"/>
      <c r="AH1236" s="227"/>
      <c r="AI1236" s="227"/>
      <c r="AJ1236" s="227"/>
      <c r="AK1236" s="227"/>
      <c r="AL1236" s="227"/>
      <c r="AM1236" s="227"/>
      <c r="AN1236" s="227"/>
      <c r="AO1236" s="227"/>
      <c r="AP1236" s="227"/>
      <c r="AQ1236" s="227"/>
      <c r="AR1236" s="227"/>
      <c r="AS1236" s="227"/>
      <c r="AT1236" s="227"/>
    </row>
    <row r="1237" spans="1:46" s="287" customFormat="1" x14ac:dyDescent="0.25">
      <c r="A1237" s="60">
        <v>10</v>
      </c>
      <c r="B1237" s="62" t="s">
        <v>2219</v>
      </c>
      <c r="C1237" s="62" t="s">
        <v>2227</v>
      </c>
      <c r="D1237" s="62" t="s">
        <v>144</v>
      </c>
      <c r="E1237" s="62" t="s">
        <v>2332</v>
      </c>
      <c r="F1237" s="62" t="s">
        <v>2333</v>
      </c>
      <c r="G1237" s="64">
        <v>0.22</v>
      </c>
      <c r="H1237" s="65">
        <v>9</v>
      </c>
      <c r="I1237" s="66">
        <v>33335.1</v>
      </c>
      <c r="J1237" s="67">
        <v>45569</v>
      </c>
      <c r="K1237" s="68"/>
      <c r="L1237" s="356"/>
      <c r="M1237" s="76"/>
      <c r="N1237" s="71"/>
      <c r="O1237" s="70"/>
      <c r="P1237" s="72"/>
      <c r="Q1237" s="227"/>
      <c r="R1237" s="227"/>
      <c r="S1237" s="227"/>
      <c r="T1237" s="227"/>
      <c r="U1237" s="227"/>
      <c r="V1237" s="227"/>
      <c r="W1237" s="227"/>
      <c r="X1237" s="227"/>
      <c r="Y1237" s="227"/>
      <c r="Z1237" s="227"/>
      <c r="AA1237" s="227"/>
      <c r="AB1237" s="227"/>
      <c r="AC1237" s="227"/>
      <c r="AD1237" s="227"/>
      <c r="AE1237" s="227"/>
      <c r="AF1237" s="227"/>
      <c r="AG1237" s="227"/>
      <c r="AH1237" s="227"/>
      <c r="AI1237" s="227"/>
      <c r="AJ1237" s="227"/>
      <c r="AK1237" s="227"/>
      <c r="AL1237" s="227"/>
      <c r="AM1237" s="227"/>
      <c r="AN1237" s="227"/>
      <c r="AO1237" s="227"/>
      <c r="AP1237" s="227"/>
      <c r="AQ1237" s="227"/>
      <c r="AR1237" s="227"/>
      <c r="AS1237" s="227"/>
      <c r="AT1237" s="227"/>
    </row>
    <row r="1238" spans="1:46" s="287" customFormat="1" x14ac:dyDescent="0.25">
      <c r="A1238" s="60">
        <v>10</v>
      </c>
      <c r="B1238" s="62" t="s">
        <v>2219</v>
      </c>
      <c r="C1238" s="62" t="s">
        <v>2227</v>
      </c>
      <c r="D1238" s="62" t="s">
        <v>144</v>
      </c>
      <c r="E1238" s="62" t="s">
        <v>2334</v>
      </c>
      <c r="F1238" s="62" t="s">
        <v>2335</v>
      </c>
      <c r="G1238" s="64">
        <v>0.24</v>
      </c>
      <c r="H1238" s="65">
        <v>9</v>
      </c>
      <c r="I1238" s="66">
        <v>37747.4</v>
      </c>
      <c r="J1238" s="67">
        <v>45569</v>
      </c>
      <c r="K1238" s="68"/>
      <c r="L1238" s="356"/>
      <c r="M1238" s="76"/>
      <c r="N1238" s="71"/>
      <c r="O1238" s="70"/>
      <c r="P1238" s="72"/>
      <c r="Q1238" s="227"/>
      <c r="R1238" s="227"/>
      <c r="S1238" s="227"/>
      <c r="T1238" s="227"/>
      <c r="U1238" s="227"/>
      <c r="V1238" s="227"/>
      <c r="W1238" s="227"/>
      <c r="X1238" s="227"/>
      <c r="Y1238" s="227"/>
      <c r="Z1238" s="227"/>
      <c r="AA1238" s="227"/>
      <c r="AB1238" s="227"/>
      <c r="AC1238" s="227"/>
      <c r="AD1238" s="227"/>
      <c r="AE1238" s="227"/>
      <c r="AF1238" s="227"/>
      <c r="AG1238" s="227"/>
      <c r="AH1238" s="227"/>
      <c r="AI1238" s="227"/>
      <c r="AJ1238" s="227"/>
      <c r="AK1238" s="227"/>
      <c r="AL1238" s="227"/>
      <c r="AM1238" s="227"/>
      <c r="AN1238" s="227"/>
      <c r="AO1238" s="227"/>
      <c r="AP1238" s="227"/>
      <c r="AQ1238" s="227"/>
      <c r="AR1238" s="227"/>
      <c r="AS1238" s="227"/>
      <c r="AT1238" s="227"/>
    </row>
    <row r="1239" spans="1:46" s="287" customFormat="1" x14ac:dyDescent="0.25">
      <c r="A1239" s="60">
        <v>10</v>
      </c>
      <c r="B1239" s="62" t="s">
        <v>2219</v>
      </c>
      <c r="C1239" s="62" t="s">
        <v>2227</v>
      </c>
      <c r="D1239" s="62" t="s">
        <v>144</v>
      </c>
      <c r="E1239" s="62" t="s">
        <v>2336</v>
      </c>
      <c r="F1239" s="62" t="s">
        <v>2337</v>
      </c>
      <c r="G1239" s="64">
        <v>0.54</v>
      </c>
      <c r="H1239" s="65">
        <v>9</v>
      </c>
      <c r="I1239" s="66">
        <v>83266.320000000007</v>
      </c>
      <c r="J1239" s="67">
        <v>45569</v>
      </c>
      <c r="K1239" s="68"/>
      <c r="L1239" s="357"/>
      <c r="M1239" s="76"/>
      <c r="N1239" s="71"/>
      <c r="O1239" s="70"/>
      <c r="P1239" s="72"/>
      <c r="Q1239" s="227"/>
      <c r="R1239" s="227"/>
      <c r="S1239" s="227"/>
      <c r="T1239" s="227"/>
      <c r="U1239" s="227"/>
      <c r="V1239" s="227"/>
      <c r="W1239" s="227"/>
      <c r="X1239" s="227"/>
      <c r="Y1239" s="227"/>
      <c r="Z1239" s="227"/>
      <c r="AA1239" s="227"/>
      <c r="AB1239" s="227"/>
      <c r="AC1239" s="227"/>
      <c r="AD1239" s="227"/>
      <c r="AE1239" s="227"/>
      <c r="AF1239" s="227"/>
      <c r="AG1239" s="227"/>
      <c r="AH1239" s="227"/>
      <c r="AI1239" s="227"/>
      <c r="AJ1239" s="227"/>
      <c r="AK1239" s="227"/>
      <c r="AL1239" s="227"/>
      <c r="AM1239" s="227"/>
      <c r="AN1239" s="227"/>
      <c r="AO1239" s="227"/>
      <c r="AP1239" s="227"/>
      <c r="AQ1239" s="227"/>
      <c r="AR1239" s="227"/>
      <c r="AS1239" s="227"/>
      <c r="AT1239" s="227"/>
    </row>
    <row r="1240" spans="1:46" s="287" customFormat="1" x14ac:dyDescent="0.25">
      <c r="A1240" s="60">
        <v>10</v>
      </c>
      <c r="B1240" s="62" t="s">
        <v>2219</v>
      </c>
      <c r="C1240" s="62" t="s">
        <v>2227</v>
      </c>
      <c r="D1240" s="62" t="s">
        <v>144</v>
      </c>
      <c r="E1240" s="62" t="s">
        <v>2338</v>
      </c>
      <c r="F1240" s="62" t="s">
        <v>2339</v>
      </c>
      <c r="G1240" s="64">
        <v>0.11</v>
      </c>
      <c r="H1240" s="65">
        <v>9</v>
      </c>
      <c r="I1240" s="66">
        <v>16945.43</v>
      </c>
      <c r="J1240" s="67">
        <v>45569</v>
      </c>
      <c r="K1240" s="68"/>
      <c r="L1240" s="356"/>
      <c r="M1240" s="76"/>
      <c r="N1240" s="71"/>
      <c r="O1240" s="70"/>
      <c r="P1240" s="72"/>
      <c r="Q1240" s="227"/>
      <c r="R1240" s="227"/>
      <c r="S1240" s="227"/>
      <c r="T1240" s="227"/>
      <c r="U1240" s="227"/>
      <c r="V1240" s="227"/>
      <c r="W1240" s="227"/>
      <c r="X1240" s="227"/>
      <c r="Y1240" s="227"/>
      <c r="Z1240" s="227"/>
      <c r="AA1240" s="227"/>
      <c r="AB1240" s="227"/>
      <c r="AC1240" s="227"/>
      <c r="AD1240" s="227"/>
      <c r="AE1240" s="227"/>
      <c r="AF1240" s="227"/>
      <c r="AG1240" s="227"/>
      <c r="AH1240" s="227"/>
      <c r="AI1240" s="227"/>
      <c r="AJ1240" s="227"/>
      <c r="AK1240" s="227"/>
      <c r="AL1240" s="227"/>
      <c r="AM1240" s="227"/>
      <c r="AN1240" s="227"/>
      <c r="AO1240" s="227"/>
      <c r="AP1240" s="227"/>
      <c r="AQ1240" s="227"/>
      <c r="AR1240" s="227"/>
      <c r="AS1240" s="227"/>
      <c r="AT1240" s="227"/>
    </row>
    <row r="1241" spans="1:46" s="287" customFormat="1" x14ac:dyDescent="0.25">
      <c r="A1241" s="60">
        <v>10</v>
      </c>
      <c r="B1241" s="62" t="s">
        <v>2219</v>
      </c>
      <c r="C1241" s="62" t="s">
        <v>2227</v>
      </c>
      <c r="D1241" s="62" t="s">
        <v>144</v>
      </c>
      <c r="E1241" s="62" t="s">
        <v>2340</v>
      </c>
      <c r="F1241" s="62" t="s">
        <v>2341</v>
      </c>
      <c r="G1241" s="64">
        <v>0.9</v>
      </c>
      <c r="H1241" s="65">
        <v>9</v>
      </c>
      <c r="I1241" s="66">
        <v>13878.51</v>
      </c>
      <c r="J1241" s="67">
        <v>45569</v>
      </c>
      <c r="K1241" s="68"/>
      <c r="L1241" s="356"/>
      <c r="M1241" s="76"/>
      <c r="N1241" s="71"/>
      <c r="O1241" s="70"/>
      <c r="P1241" s="72"/>
      <c r="Q1241" s="227"/>
      <c r="R1241" s="227"/>
      <c r="S1241" s="227"/>
      <c r="T1241" s="227"/>
      <c r="U1241" s="227"/>
      <c r="V1241" s="227"/>
      <c r="W1241" s="227"/>
      <c r="X1241" s="227"/>
      <c r="Y1241" s="227"/>
      <c r="Z1241" s="227"/>
      <c r="AA1241" s="227"/>
      <c r="AB1241" s="227"/>
      <c r="AC1241" s="227"/>
      <c r="AD1241" s="227"/>
      <c r="AE1241" s="227"/>
      <c r="AF1241" s="227"/>
      <c r="AG1241" s="227"/>
      <c r="AH1241" s="227"/>
      <c r="AI1241" s="227"/>
      <c r="AJ1241" s="227"/>
      <c r="AK1241" s="227"/>
      <c r="AL1241" s="227"/>
      <c r="AM1241" s="227"/>
      <c r="AN1241" s="227"/>
      <c r="AO1241" s="227"/>
      <c r="AP1241" s="227"/>
      <c r="AQ1241" s="227"/>
      <c r="AR1241" s="227"/>
      <c r="AS1241" s="227"/>
      <c r="AT1241" s="227"/>
    </row>
    <row r="1242" spans="1:46" s="287" customFormat="1" x14ac:dyDescent="0.25">
      <c r="A1242" s="60">
        <v>10</v>
      </c>
      <c r="B1242" s="62" t="s">
        <v>2219</v>
      </c>
      <c r="C1242" s="62" t="s">
        <v>2227</v>
      </c>
      <c r="D1242" s="62" t="s">
        <v>144</v>
      </c>
      <c r="E1242" s="62" t="s">
        <v>2342</v>
      </c>
      <c r="F1242" s="62" t="s">
        <v>2343</v>
      </c>
      <c r="G1242" s="64">
        <v>0.47</v>
      </c>
      <c r="H1242" s="65">
        <v>8</v>
      </c>
      <c r="I1242" s="66">
        <v>72514.740000000005</v>
      </c>
      <c r="J1242" s="67">
        <v>45569</v>
      </c>
      <c r="K1242" s="68"/>
      <c r="L1242" s="356"/>
      <c r="M1242" s="76"/>
      <c r="N1242" s="71"/>
      <c r="O1242" s="70"/>
      <c r="P1242" s="72"/>
      <c r="Q1242" s="227"/>
      <c r="R1242" s="227"/>
      <c r="S1242" s="227"/>
      <c r="T1242" s="227"/>
      <c r="U1242" s="227"/>
      <c r="V1242" s="227"/>
      <c r="W1242" s="227"/>
      <c r="X1242" s="227"/>
      <c r="Y1242" s="227"/>
      <c r="Z1242" s="227"/>
      <c r="AA1242" s="227"/>
      <c r="AB1242" s="227"/>
      <c r="AC1242" s="227"/>
      <c r="AD1242" s="227"/>
      <c r="AE1242" s="227"/>
      <c r="AF1242" s="227"/>
      <c r="AG1242" s="227"/>
      <c r="AH1242" s="227"/>
      <c r="AI1242" s="227"/>
      <c r="AJ1242" s="227"/>
      <c r="AK1242" s="227"/>
      <c r="AL1242" s="227"/>
      <c r="AM1242" s="227"/>
      <c r="AN1242" s="227"/>
      <c r="AO1242" s="227"/>
      <c r="AP1242" s="227"/>
      <c r="AQ1242" s="227"/>
      <c r="AR1242" s="227"/>
      <c r="AS1242" s="227"/>
      <c r="AT1242" s="227"/>
    </row>
    <row r="1243" spans="1:46" s="287" customFormat="1" x14ac:dyDescent="0.25">
      <c r="A1243" s="60">
        <v>10</v>
      </c>
      <c r="B1243" s="62" t="s">
        <v>2219</v>
      </c>
      <c r="C1243" s="62" t="s">
        <v>2227</v>
      </c>
      <c r="D1243" s="62" t="s">
        <v>144</v>
      </c>
      <c r="E1243" s="62" t="s">
        <v>2344</v>
      </c>
      <c r="F1243" s="62" t="s">
        <v>2345</v>
      </c>
      <c r="G1243" s="64">
        <v>0.5</v>
      </c>
      <c r="H1243" s="65">
        <v>9</v>
      </c>
      <c r="I1243" s="66">
        <v>77130.899999999994</v>
      </c>
      <c r="J1243" s="67">
        <v>45569</v>
      </c>
      <c r="K1243" s="68"/>
      <c r="L1243" s="356"/>
      <c r="M1243" s="76"/>
      <c r="N1243" s="71"/>
      <c r="O1243" s="70"/>
      <c r="P1243" s="72"/>
      <c r="Q1243" s="227"/>
      <c r="R1243" s="227"/>
      <c r="S1243" s="227"/>
      <c r="T1243" s="227"/>
      <c r="U1243" s="227"/>
      <c r="V1243" s="227"/>
      <c r="W1243" s="227"/>
      <c r="X1243" s="227"/>
      <c r="Y1243" s="227"/>
      <c r="Z1243" s="227"/>
      <c r="AA1243" s="227"/>
      <c r="AB1243" s="227"/>
      <c r="AC1243" s="227"/>
      <c r="AD1243" s="227"/>
      <c r="AE1243" s="227"/>
      <c r="AF1243" s="227"/>
      <c r="AG1243" s="227"/>
      <c r="AH1243" s="227"/>
      <c r="AI1243" s="227"/>
      <c r="AJ1243" s="227"/>
      <c r="AK1243" s="227"/>
      <c r="AL1243" s="227"/>
      <c r="AM1243" s="227"/>
      <c r="AN1243" s="227"/>
      <c r="AO1243" s="227"/>
      <c r="AP1243" s="227"/>
      <c r="AQ1243" s="227"/>
      <c r="AR1243" s="227"/>
      <c r="AS1243" s="227"/>
      <c r="AT1243" s="227"/>
    </row>
    <row r="1244" spans="1:46" s="287" customFormat="1" x14ac:dyDescent="0.25">
      <c r="A1244" s="60">
        <v>10</v>
      </c>
      <c r="B1244" s="62" t="s">
        <v>2219</v>
      </c>
      <c r="C1244" s="62" t="s">
        <v>2227</v>
      </c>
      <c r="D1244" s="62" t="s">
        <v>144</v>
      </c>
      <c r="E1244" s="62" t="s">
        <v>2346</v>
      </c>
      <c r="F1244" s="62" t="s">
        <v>2347</v>
      </c>
      <c r="G1244" s="64">
        <v>0.43</v>
      </c>
      <c r="H1244" s="65">
        <v>8</v>
      </c>
      <c r="I1244" s="66">
        <v>66320.89</v>
      </c>
      <c r="J1244" s="67">
        <v>45569</v>
      </c>
      <c r="K1244" s="68"/>
      <c r="L1244" s="356"/>
      <c r="M1244" s="76"/>
      <c r="N1244" s="71"/>
      <c r="O1244" s="70"/>
      <c r="P1244" s="72"/>
      <c r="Q1244" s="227"/>
      <c r="R1244" s="227"/>
      <c r="S1244" s="227"/>
      <c r="T1244" s="227"/>
      <c r="U1244" s="227"/>
      <c r="V1244" s="227"/>
      <c r="W1244" s="227"/>
      <c r="X1244" s="227"/>
      <c r="Y1244" s="227"/>
      <c r="Z1244" s="227"/>
      <c r="AA1244" s="227"/>
      <c r="AB1244" s="227"/>
      <c r="AC1244" s="227"/>
      <c r="AD1244" s="227"/>
      <c r="AE1244" s="227"/>
      <c r="AF1244" s="227"/>
      <c r="AG1244" s="227"/>
      <c r="AH1244" s="227"/>
      <c r="AI1244" s="227"/>
      <c r="AJ1244" s="227"/>
      <c r="AK1244" s="227"/>
      <c r="AL1244" s="227"/>
      <c r="AM1244" s="227"/>
      <c r="AN1244" s="227"/>
      <c r="AO1244" s="227"/>
      <c r="AP1244" s="227"/>
      <c r="AQ1244" s="227"/>
      <c r="AR1244" s="227"/>
      <c r="AS1244" s="227"/>
      <c r="AT1244" s="227"/>
    </row>
    <row r="1245" spans="1:46" s="287" customFormat="1" x14ac:dyDescent="0.25">
      <c r="A1245" s="60">
        <v>10</v>
      </c>
      <c r="B1245" s="62" t="s">
        <v>2219</v>
      </c>
      <c r="C1245" s="62" t="s">
        <v>2227</v>
      </c>
      <c r="D1245" s="62" t="s">
        <v>144</v>
      </c>
      <c r="E1245" s="62" t="s">
        <v>2348</v>
      </c>
      <c r="F1245" s="62" t="s">
        <v>2349</v>
      </c>
      <c r="G1245" s="64">
        <v>0.16</v>
      </c>
      <c r="H1245" s="65">
        <v>9</v>
      </c>
      <c r="I1245" s="66">
        <v>24687.96</v>
      </c>
      <c r="J1245" s="67">
        <v>45569</v>
      </c>
      <c r="K1245" s="68"/>
      <c r="L1245" s="357"/>
      <c r="M1245" s="76"/>
      <c r="N1245" s="71"/>
      <c r="O1245" s="70"/>
      <c r="P1245" s="72"/>
      <c r="Q1245" s="227"/>
      <c r="R1245" s="227"/>
      <c r="S1245" s="227"/>
      <c r="T1245" s="227"/>
      <c r="U1245" s="227"/>
      <c r="V1245" s="227"/>
      <c r="W1245" s="227"/>
      <c r="X1245" s="227"/>
      <c r="Y1245" s="227"/>
      <c r="Z1245" s="227"/>
      <c r="AA1245" s="227"/>
      <c r="AB1245" s="227"/>
      <c r="AC1245" s="227"/>
      <c r="AD1245" s="227"/>
      <c r="AE1245" s="227"/>
      <c r="AF1245" s="227"/>
      <c r="AG1245" s="227"/>
      <c r="AH1245" s="227"/>
      <c r="AI1245" s="227"/>
      <c r="AJ1245" s="227"/>
      <c r="AK1245" s="227"/>
      <c r="AL1245" s="227"/>
      <c r="AM1245" s="227"/>
      <c r="AN1245" s="227"/>
      <c r="AO1245" s="227"/>
      <c r="AP1245" s="227"/>
      <c r="AQ1245" s="227"/>
      <c r="AR1245" s="227"/>
      <c r="AS1245" s="227"/>
      <c r="AT1245" s="227"/>
    </row>
    <row r="1246" spans="1:46" s="287" customFormat="1" x14ac:dyDescent="0.25">
      <c r="A1246" s="60">
        <v>10</v>
      </c>
      <c r="B1246" s="62" t="s">
        <v>2219</v>
      </c>
      <c r="C1246" s="62" t="s">
        <v>2227</v>
      </c>
      <c r="D1246" s="62" t="s">
        <v>144</v>
      </c>
      <c r="E1246" s="62" t="s">
        <v>2350</v>
      </c>
      <c r="F1246" s="62" t="s">
        <v>2351</v>
      </c>
      <c r="G1246" s="64">
        <v>0.62</v>
      </c>
      <c r="H1246" s="65">
        <v>9</v>
      </c>
      <c r="I1246" s="66">
        <v>95641.02</v>
      </c>
      <c r="J1246" s="67">
        <v>45569</v>
      </c>
      <c r="K1246" s="68"/>
      <c r="L1246" s="356"/>
      <c r="M1246" s="76"/>
      <c r="N1246" s="71"/>
      <c r="O1246" s="70"/>
      <c r="P1246" s="72"/>
      <c r="Q1246" s="227"/>
      <c r="R1246" s="227"/>
      <c r="S1246" s="227"/>
      <c r="T1246" s="227"/>
      <c r="U1246" s="227"/>
      <c r="V1246" s="227"/>
      <c r="W1246" s="227"/>
      <c r="X1246" s="227"/>
      <c r="Y1246" s="227"/>
      <c r="Z1246" s="227"/>
      <c r="AA1246" s="227"/>
      <c r="AB1246" s="227"/>
      <c r="AC1246" s="227"/>
      <c r="AD1246" s="227"/>
      <c r="AE1246" s="227"/>
      <c r="AF1246" s="227"/>
      <c r="AG1246" s="227"/>
      <c r="AH1246" s="227"/>
      <c r="AI1246" s="227"/>
      <c r="AJ1246" s="227"/>
      <c r="AK1246" s="227"/>
      <c r="AL1246" s="227"/>
      <c r="AM1246" s="227"/>
      <c r="AN1246" s="227"/>
      <c r="AO1246" s="227"/>
      <c r="AP1246" s="227"/>
      <c r="AQ1246" s="227"/>
      <c r="AR1246" s="227"/>
      <c r="AS1246" s="227"/>
      <c r="AT1246" s="227"/>
    </row>
    <row r="1247" spans="1:46" s="287" customFormat="1" x14ac:dyDescent="0.25">
      <c r="A1247" s="60">
        <v>10</v>
      </c>
      <c r="B1247" s="62" t="s">
        <v>2219</v>
      </c>
      <c r="C1247" s="62" t="s">
        <v>2227</v>
      </c>
      <c r="D1247" s="62" t="s">
        <v>144</v>
      </c>
      <c r="E1247" s="62" t="s">
        <v>2352</v>
      </c>
      <c r="F1247" s="62" t="s">
        <v>2353</v>
      </c>
      <c r="G1247" s="64">
        <v>0.17</v>
      </c>
      <c r="H1247" s="65">
        <v>9</v>
      </c>
      <c r="I1247" s="66">
        <v>115306.8</v>
      </c>
      <c r="J1247" s="67">
        <v>45569</v>
      </c>
      <c r="K1247" s="68"/>
      <c r="L1247" s="356"/>
      <c r="M1247" s="76"/>
      <c r="N1247" s="71"/>
      <c r="O1247" s="70"/>
      <c r="P1247" s="72"/>
      <c r="Q1247" s="227"/>
      <c r="R1247" s="227"/>
      <c r="S1247" s="227"/>
      <c r="T1247" s="227"/>
      <c r="U1247" s="227"/>
      <c r="V1247" s="227"/>
      <c r="W1247" s="227"/>
      <c r="X1247" s="227"/>
      <c r="Y1247" s="227"/>
      <c r="Z1247" s="227"/>
      <c r="AA1247" s="227"/>
      <c r="AB1247" s="227"/>
      <c r="AC1247" s="227"/>
      <c r="AD1247" s="227"/>
      <c r="AE1247" s="227"/>
      <c r="AF1247" s="227"/>
      <c r="AG1247" s="227"/>
      <c r="AH1247" s="227"/>
      <c r="AI1247" s="227"/>
      <c r="AJ1247" s="227"/>
      <c r="AK1247" s="227"/>
      <c r="AL1247" s="227"/>
      <c r="AM1247" s="227"/>
      <c r="AN1247" s="227"/>
      <c r="AO1247" s="227"/>
      <c r="AP1247" s="227"/>
      <c r="AQ1247" s="227"/>
      <c r="AR1247" s="227"/>
      <c r="AS1247" s="227"/>
      <c r="AT1247" s="227"/>
    </row>
    <row r="1248" spans="1:46" s="287" customFormat="1" x14ac:dyDescent="0.25">
      <c r="A1248" s="60">
        <v>10</v>
      </c>
      <c r="B1248" s="62" t="s">
        <v>2219</v>
      </c>
      <c r="C1248" s="62" t="s">
        <v>2227</v>
      </c>
      <c r="D1248" s="62" t="s">
        <v>144</v>
      </c>
      <c r="E1248" s="62" t="s">
        <v>2354</v>
      </c>
      <c r="F1248" s="62" t="s">
        <v>2355</v>
      </c>
      <c r="G1248" s="64">
        <v>0.14000000000000001</v>
      </c>
      <c r="H1248" s="65">
        <v>10</v>
      </c>
      <c r="I1248" s="66">
        <v>21591.46</v>
      </c>
      <c r="J1248" s="67">
        <v>45569</v>
      </c>
      <c r="K1248" s="68"/>
      <c r="L1248" s="356"/>
      <c r="M1248" s="76"/>
      <c r="N1248" s="71"/>
      <c r="O1248" s="70"/>
      <c r="P1248" s="72"/>
      <c r="Q1248" s="227"/>
      <c r="R1248" s="227"/>
      <c r="S1248" s="227"/>
      <c r="T1248" s="227"/>
      <c r="U1248" s="227"/>
      <c r="V1248" s="227"/>
      <c r="W1248" s="227"/>
      <c r="X1248" s="227"/>
      <c r="Y1248" s="227"/>
      <c r="Z1248" s="227"/>
      <c r="AA1248" s="227"/>
      <c r="AB1248" s="227"/>
      <c r="AC1248" s="227"/>
      <c r="AD1248" s="227"/>
      <c r="AE1248" s="227"/>
      <c r="AF1248" s="227"/>
      <c r="AG1248" s="227"/>
      <c r="AH1248" s="227"/>
      <c r="AI1248" s="227"/>
      <c r="AJ1248" s="227"/>
      <c r="AK1248" s="227"/>
      <c r="AL1248" s="227"/>
      <c r="AM1248" s="227"/>
      <c r="AN1248" s="227"/>
      <c r="AO1248" s="227"/>
      <c r="AP1248" s="227"/>
      <c r="AQ1248" s="227"/>
      <c r="AR1248" s="227"/>
      <c r="AS1248" s="227"/>
      <c r="AT1248" s="227"/>
    </row>
    <row r="1249" spans="1:46" s="287" customFormat="1" x14ac:dyDescent="0.25">
      <c r="A1249" s="60">
        <v>10</v>
      </c>
      <c r="B1249" s="62" t="s">
        <v>2219</v>
      </c>
      <c r="C1249" s="62" t="s">
        <v>2227</v>
      </c>
      <c r="D1249" s="62" t="s">
        <v>144</v>
      </c>
      <c r="E1249" s="62" t="s">
        <v>2356</v>
      </c>
      <c r="F1249" s="62" t="s">
        <v>2357</v>
      </c>
      <c r="G1249" s="64">
        <v>0.16</v>
      </c>
      <c r="H1249" s="65">
        <v>8</v>
      </c>
      <c r="I1249" s="66">
        <v>24687.9</v>
      </c>
      <c r="J1249" s="67">
        <v>45569</v>
      </c>
      <c r="K1249" s="68"/>
      <c r="L1249" s="357"/>
      <c r="M1249" s="76"/>
      <c r="N1249" s="71"/>
      <c r="O1249" s="70"/>
      <c r="P1249" s="72"/>
      <c r="Q1249" s="227"/>
      <c r="R1249" s="227"/>
      <c r="S1249" s="227"/>
      <c r="T1249" s="227"/>
      <c r="U1249" s="227"/>
      <c r="V1249" s="227"/>
      <c r="W1249" s="227"/>
      <c r="X1249" s="227"/>
      <c r="Y1249" s="227"/>
      <c r="Z1249" s="227"/>
      <c r="AA1249" s="227"/>
      <c r="AB1249" s="227"/>
      <c r="AC1249" s="227"/>
      <c r="AD1249" s="227"/>
      <c r="AE1249" s="227"/>
      <c r="AF1249" s="227"/>
      <c r="AG1249" s="227"/>
      <c r="AH1249" s="227"/>
      <c r="AI1249" s="227"/>
      <c r="AJ1249" s="227"/>
      <c r="AK1249" s="227"/>
      <c r="AL1249" s="227"/>
      <c r="AM1249" s="227"/>
      <c r="AN1249" s="227"/>
      <c r="AO1249" s="227"/>
      <c r="AP1249" s="227"/>
      <c r="AQ1249" s="227"/>
      <c r="AR1249" s="227"/>
      <c r="AS1249" s="227"/>
      <c r="AT1249" s="227"/>
    </row>
    <row r="1250" spans="1:46" s="287" customFormat="1" x14ac:dyDescent="0.25">
      <c r="A1250" s="60">
        <v>10</v>
      </c>
      <c r="B1250" s="62" t="s">
        <v>2219</v>
      </c>
      <c r="C1250" s="62" t="s">
        <v>2227</v>
      </c>
      <c r="D1250" s="62" t="s">
        <v>144</v>
      </c>
      <c r="E1250" s="62" t="s">
        <v>2209</v>
      </c>
      <c r="F1250" s="62" t="s">
        <v>2358</v>
      </c>
      <c r="G1250" s="64">
        <v>1.3</v>
      </c>
      <c r="H1250" s="65">
        <v>9</v>
      </c>
      <c r="I1250" s="66">
        <v>200862.37</v>
      </c>
      <c r="J1250" s="67">
        <v>45569</v>
      </c>
      <c r="K1250" s="68"/>
      <c r="L1250" s="356"/>
      <c r="M1250" s="76"/>
      <c r="N1250" s="71"/>
      <c r="O1250" s="70"/>
      <c r="P1250" s="72"/>
      <c r="Q1250" s="227"/>
      <c r="R1250" s="227"/>
      <c r="S1250" s="227"/>
      <c r="T1250" s="227"/>
      <c r="U1250" s="227"/>
      <c r="V1250" s="227"/>
      <c r="W1250" s="227"/>
      <c r="X1250" s="227"/>
      <c r="Y1250" s="227"/>
      <c r="Z1250" s="227"/>
      <c r="AA1250" s="227"/>
      <c r="AB1250" s="227"/>
      <c r="AC1250" s="227"/>
      <c r="AD1250" s="227"/>
      <c r="AE1250" s="227"/>
      <c r="AF1250" s="227"/>
      <c r="AG1250" s="227"/>
      <c r="AH1250" s="227"/>
      <c r="AI1250" s="227"/>
      <c r="AJ1250" s="227"/>
      <c r="AK1250" s="227"/>
      <c r="AL1250" s="227"/>
      <c r="AM1250" s="227"/>
      <c r="AN1250" s="227"/>
      <c r="AO1250" s="227"/>
      <c r="AP1250" s="227"/>
      <c r="AQ1250" s="227"/>
      <c r="AR1250" s="227"/>
      <c r="AS1250" s="227"/>
      <c r="AT1250" s="227"/>
    </row>
    <row r="1251" spans="1:46" s="287" customFormat="1" x14ac:dyDescent="0.25">
      <c r="A1251" s="60">
        <v>10</v>
      </c>
      <c r="B1251" s="62" t="s">
        <v>2219</v>
      </c>
      <c r="C1251" s="62" t="s">
        <v>2227</v>
      </c>
      <c r="D1251" s="62" t="s">
        <v>144</v>
      </c>
      <c r="E1251" s="62" t="s">
        <v>2359</v>
      </c>
      <c r="F1251" s="62" t="s">
        <v>2360</v>
      </c>
      <c r="G1251" s="64">
        <v>0.56999999999999995</v>
      </c>
      <c r="H1251" s="65">
        <v>10</v>
      </c>
      <c r="I1251" s="66">
        <v>88525.24</v>
      </c>
      <c r="J1251" s="67">
        <v>45569</v>
      </c>
      <c r="K1251" s="68"/>
      <c r="L1251" s="356"/>
      <c r="M1251" s="76"/>
      <c r="N1251" s="71"/>
      <c r="O1251" s="70"/>
      <c r="P1251" s="72"/>
      <c r="Q1251" s="227"/>
      <c r="R1251" s="227"/>
      <c r="S1251" s="227"/>
      <c r="T1251" s="227"/>
      <c r="U1251" s="227"/>
      <c r="V1251" s="227"/>
      <c r="W1251" s="227"/>
      <c r="X1251" s="227"/>
      <c r="Y1251" s="227"/>
      <c r="Z1251" s="227"/>
      <c r="AA1251" s="227"/>
      <c r="AB1251" s="227"/>
      <c r="AC1251" s="227"/>
      <c r="AD1251" s="227"/>
      <c r="AE1251" s="227"/>
      <c r="AF1251" s="227"/>
      <c r="AG1251" s="227"/>
      <c r="AH1251" s="227"/>
      <c r="AI1251" s="227"/>
      <c r="AJ1251" s="227"/>
      <c r="AK1251" s="227"/>
      <c r="AL1251" s="227"/>
      <c r="AM1251" s="227"/>
      <c r="AN1251" s="227"/>
      <c r="AO1251" s="227"/>
      <c r="AP1251" s="227"/>
      <c r="AQ1251" s="227"/>
      <c r="AR1251" s="227"/>
      <c r="AS1251" s="227"/>
      <c r="AT1251" s="227"/>
    </row>
    <row r="1252" spans="1:46" s="287" customFormat="1" x14ac:dyDescent="0.25">
      <c r="A1252" s="60">
        <v>10</v>
      </c>
      <c r="B1252" s="62" t="s">
        <v>2219</v>
      </c>
      <c r="C1252" s="62" t="s">
        <v>2227</v>
      </c>
      <c r="D1252" s="62" t="s">
        <v>144</v>
      </c>
      <c r="E1252" s="62" t="s">
        <v>2361</v>
      </c>
      <c r="F1252" s="62" t="s">
        <v>2362</v>
      </c>
      <c r="G1252" s="64">
        <v>0.38</v>
      </c>
      <c r="H1252" s="65">
        <v>8</v>
      </c>
      <c r="I1252" s="66">
        <v>58754.53</v>
      </c>
      <c r="J1252" s="67">
        <v>45569</v>
      </c>
      <c r="K1252" s="68"/>
      <c r="L1252" s="356"/>
      <c r="M1252" s="76"/>
      <c r="N1252" s="71"/>
      <c r="O1252" s="70"/>
      <c r="P1252" s="72"/>
      <c r="Q1252" s="227"/>
      <c r="R1252" s="227"/>
      <c r="S1252" s="227"/>
      <c r="T1252" s="227"/>
      <c r="U1252" s="227"/>
      <c r="V1252" s="227"/>
      <c r="W1252" s="227"/>
      <c r="X1252" s="227"/>
      <c r="Y1252" s="227"/>
      <c r="Z1252" s="227"/>
      <c r="AA1252" s="227"/>
      <c r="AB1252" s="227"/>
      <c r="AC1252" s="227"/>
      <c r="AD1252" s="227"/>
      <c r="AE1252" s="227"/>
      <c r="AF1252" s="227"/>
      <c r="AG1252" s="227"/>
      <c r="AH1252" s="227"/>
      <c r="AI1252" s="227"/>
      <c r="AJ1252" s="227"/>
      <c r="AK1252" s="227"/>
      <c r="AL1252" s="227"/>
      <c r="AM1252" s="227"/>
      <c r="AN1252" s="227"/>
      <c r="AO1252" s="227"/>
      <c r="AP1252" s="227"/>
      <c r="AQ1252" s="227"/>
      <c r="AR1252" s="227"/>
      <c r="AS1252" s="227"/>
      <c r="AT1252" s="227"/>
    </row>
    <row r="1253" spans="1:46" s="287" customFormat="1" x14ac:dyDescent="0.25">
      <c r="A1253" s="60">
        <v>10</v>
      </c>
      <c r="B1253" s="62" t="s">
        <v>2219</v>
      </c>
      <c r="C1253" s="62" t="s">
        <v>2227</v>
      </c>
      <c r="D1253" s="62" t="s">
        <v>144</v>
      </c>
      <c r="E1253" s="62" t="s">
        <v>2363</v>
      </c>
      <c r="F1253" s="62" t="s">
        <v>2364</v>
      </c>
      <c r="G1253" s="64">
        <v>1.3</v>
      </c>
      <c r="H1253" s="65">
        <v>9</v>
      </c>
      <c r="I1253" s="66">
        <v>159585.66</v>
      </c>
      <c r="J1253" s="67">
        <v>45569</v>
      </c>
      <c r="K1253" s="68">
        <f>SUM(I1184:I1253)</f>
        <v>7488638.6500000004</v>
      </c>
      <c r="L1253" s="357"/>
      <c r="M1253" s="76"/>
      <c r="N1253" s="71">
        <v>7983210.1800000006</v>
      </c>
      <c r="O1253" s="70">
        <v>0</v>
      </c>
      <c r="P1253" s="72"/>
      <c r="Q1253" s="227"/>
      <c r="R1253" s="227"/>
      <c r="S1253" s="227"/>
      <c r="T1253" s="227"/>
      <c r="U1253" s="227"/>
      <c r="V1253" s="227"/>
      <c r="W1253" s="227"/>
      <c r="X1253" s="227"/>
      <c r="Y1253" s="227"/>
      <c r="Z1253" s="227"/>
      <c r="AA1253" s="227"/>
      <c r="AB1253" s="227"/>
      <c r="AC1253" s="227"/>
      <c r="AD1253" s="227"/>
      <c r="AE1253" s="227"/>
      <c r="AF1253" s="227"/>
      <c r="AG1253" s="227"/>
      <c r="AH1253" s="227"/>
      <c r="AI1253" s="227"/>
      <c r="AJ1253" s="227"/>
      <c r="AK1253" s="227"/>
      <c r="AL1253" s="227"/>
      <c r="AM1253" s="227"/>
      <c r="AN1253" s="227"/>
      <c r="AO1253" s="227"/>
      <c r="AP1253" s="227"/>
      <c r="AQ1253" s="227"/>
      <c r="AR1253" s="227"/>
      <c r="AS1253" s="227"/>
      <c r="AT1253" s="227"/>
    </row>
    <row r="1254" spans="1:46" ht="17.25" customHeight="1" x14ac:dyDescent="0.25">
      <c r="A1254" s="51">
        <v>10</v>
      </c>
      <c r="B1254" s="148" t="s">
        <v>105</v>
      </c>
      <c r="C1254" s="278"/>
      <c r="D1254" s="52"/>
      <c r="E1254" s="52"/>
      <c r="F1254" s="52"/>
      <c r="G1254" s="53"/>
      <c r="H1254" s="54"/>
      <c r="I1254" s="55"/>
      <c r="J1254" s="56"/>
      <c r="K1254" s="85"/>
      <c r="L1254" s="329">
        <f>SUM(K1255:K1265)</f>
        <v>1083018</v>
      </c>
      <c r="M1254" s="150"/>
      <c r="N1254" s="48"/>
      <c r="O1254" s="49"/>
      <c r="P1254" s="58"/>
    </row>
    <row r="1255" spans="1:46" x14ac:dyDescent="0.25">
      <c r="A1255" s="60">
        <v>10</v>
      </c>
      <c r="B1255" s="145" t="s">
        <v>2365</v>
      </c>
      <c r="C1255" s="86" t="s">
        <v>2366</v>
      </c>
      <c r="D1255" s="62" t="s">
        <v>144</v>
      </c>
      <c r="E1255" s="62" t="s">
        <v>2367</v>
      </c>
      <c r="F1255" s="62" t="s">
        <v>810</v>
      </c>
      <c r="G1255" s="64">
        <v>8.7999999999999995E-2</v>
      </c>
      <c r="H1255" s="155">
        <v>9</v>
      </c>
      <c r="I1255" s="143">
        <v>8336</v>
      </c>
      <c r="J1255" s="67">
        <v>45579</v>
      </c>
      <c r="K1255" s="100"/>
      <c r="L1255" s="331"/>
      <c r="M1255" s="76"/>
      <c r="N1255" s="71"/>
      <c r="O1255" s="70"/>
      <c r="P1255" s="72"/>
    </row>
    <row r="1256" spans="1:46" x14ac:dyDescent="0.25">
      <c r="A1256" s="60">
        <v>10</v>
      </c>
      <c r="B1256" s="145" t="s">
        <v>2365</v>
      </c>
      <c r="C1256" s="86" t="s">
        <v>2366</v>
      </c>
      <c r="D1256" s="62" t="s">
        <v>144</v>
      </c>
      <c r="E1256" s="62" t="s">
        <v>2368</v>
      </c>
      <c r="F1256" s="62" t="s">
        <v>2369</v>
      </c>
      <c r="G1256" s="64">
        <v>0.16300000000000001</v>
      </c>
      <c r="H1256" s="155">
        <v>9</v>
      </c>
      <c r="I1256" s="143">
        <v>29182</v>
      </c>
      <c r="J1256" s="67">
        <v>45579</v>
      </c>
      <c r="K1256" s="100">
        <f>SUM(I1255:I1256)</f>
        <v>37518</v>
      </c>
      <c r="L1256" s="331"/>
      <c r="M1256" s="76"/>
      <c r="N1256" s="71">
        <v>65872</v>
      </c>
      <c r="O1256" s="70">
        <v>0</v>
      </c>
      <c r="P1256" s="72"/>
    </row>
    <row r="1257" spans="1:46" x14ac:dyDescent="0.25">
      <c r="A1257" s="60">
        <v>10</v>
      </c>
      <c r="B1257" s="145" t="s">
        <v>2365</v>
      </c>
      <c r="C1257" s="86" t="s">
        <v>2370</v>
      </c>
      <c r="D1257" s="62" t="s">
        <v>144</v>
      </c>
      <c r="E1257" s="62" t="s">
        <v>2371</v>
      </c>
      <c r="F1257" s="62" t="s">
        <v>528</v>
      </c>
      <c r="G1257" s="64">
        <v>1</v>
      </c>
      <c r="H1257" s="155">
        <v>9</v>
      </c>
      <c r="I1257" s="143">
        <v>165500</v>
      </c>
      <c r="J1257" s="67">
        <v>45575</v>
      </c>
      <c r="K1257" s="69"/>
      <c r="L1257" s="331"/>
      <c r="M1257" s="76"/>
      <c r="N1257" s="71"/>
      <c r="O1257" s="70"/>
      <c r="P1257" s="72"/>
    </row>
    <row r="1258" spans="1:46" x14ac:dyDescent="0.25">
      <c r="A1258" s="60">
        <v>10</v>
      </c>
      <c r="B1258" s="145" t="s">
        <v>2365</v>
      </c>
      <c r="C1258" s="86" t="s">
        <v>2370</v>
      </c>
      <c r="D1258" s="62" t="s">
        <v>144</v>
      </c>
      <c r="E1258" s="62" t="s">
        <v>2372</v>
      </c>
      <c r="F1258" s="62" t="s">
        <v>2373</v>
      </c>
      <c r="G1258" s="64">
        <v>1.869</v>
      </c>
      <c r="H1258" s="155">
        <v>9</v>
      </c>
      <c r="I1258" s="143">
        <v>317000</v>
      </c>
      <c r="J1258" s="67">
        <v>45575</v>
      </c>
      <c r="K1258" s="100"/>
      <c r="L1258" s="331"/>
      <c r="M1258" s="76"/>
      <c r="N1258" s="71"/>
      <c r="O1258" s="70"/>
      <c r="P1258" s="72"/>
    </row>
    <row r="1259" spans="1:46" x14ac:dyDescent="0.25">
      <c r="A1259" s="60">
        <v>10</v>
      </c>
      <c r="B1259" s="145" t="s">
        <v>2365</v>
      </c>
      <c r="C1259" s="86" t="s">
        <v>2370</v>
      </c>
      <c r="D1259" s="62" t="s">
        <v>144</v>
      </c>
      <c r="E1259" s="62" t="s">
        <v>2374</v>
      </c>
      <c r="F1259" s="62" t="s">
        <v>2081</v>
      </c>
      <c r="G1259" s="64">
        <v>0.2</v>
      </c>
      <c r="H1259" s="155">
        <v>10</v>
      </c>
      <c r="I1259" s="143">
        <v>30200</v>
      </c>
      <c r="J1259" s="67">
        <v>45575</v>
      </c>
      <c r="K1259" s="100"/>
      <c r="L1259" s="331"/>
      <c r="M1259" s="76"/>
      <c r="N1259" s="71"/>
      <c r="O1259" s="70"/>
      <c r="P1259" s="72"/>
    </row>
    <row r="1260" spans="1:46" x14ac:dyDescent="0.25">
      <c r="A1260" s="60">
        <v>10</v>
      </c>
      <c r="B1260" s="145" t="s">
        <v>2365</v>
      </c>
      <c r="C1260" s="86" t="s">
        <v>2370</v>
      </c>
      <c r="D1260" s="62" t="s">
        <v>144</v>
      </c>
      <c r="E1260" s="62" t="s">
        <v>2375</v>
      </c>
      <c r="F1260" s="62" t="s">
        <v>646</v>
      </c>
      <c r="G1260" s="64">
        <v>0.70299999999999996</v>
      </c>
      <c r="H1260" s="155">
        <v>10</v>
      </c>
      <c r="I1260" s="143">
        <v>106000</v>
      </c>
      <c r="J1260" s="67">
        <v>45575</v>
      </c>
      <c r="K1260" s="100"/>
      <c r="L1260" s="331"/>
      <c r="M1260" s="76"/>
      <c r="N1260" s="71"/>
      <c r="O1260" s="70"/>
      <c r="P1260" s="72"/>
    </row>
    <row r="1261" spans="1:46" x14ac:dyDescent="0.25">
      <c r="A1261" s="60">
        <v>10</v>
      </c>
      <c r="B1261" s="145" t="s">
        <v>2365</v>
      </c>
      <c r="C1261" s="86" t="s">
        <v>2370</v>
      </c>
      <c r="D1261" s="62" t="s">
        <v>144</v>
      </c>
      <c r="E1261" s="62" t="s">
        <v>2376</v>
      </c>
      <c r="F1261" s="62" t="s">
        <v>767</v>
      </c>
      <c r="G1261" s="64">
        <v>1</v>
      </c>
      <c r="H1261" s="155">
        <v>10</v>
      </c>
      <c r="I1261" s="143">
        <v>152000</v>
      </c>
      <c r="J1261" s="67">
        <v>45575</v>
      </c>
      <c r="K1261" s="100"/>
      <c r="L1261" s="331"/>
      <c r="M1261" s="76"/>
      <c r="N1261" s="71"/>
      <c r="O1261" s="70"/>
      <c r="P1261" s="72"/>
    </row>
    <row r="1262" spans="1:46" x14ac:dyDescent="0.25">
      <c r="A1262" s="60">
        <v>10</v>
      </c>
      <c r="B1262" s="145" t="s">
        <v>2365</v>
      </c>
      <c r="C1262" s="86" t="s">
        <v>2370</v>
      </c>
      <c r="D1262" s="62" t="s">
        <v>144</v>
      </c>
      <c r="E1262" s="62" t="s">
        <v>2377</v>
      </c>
      <c r="F1262" s="62" t="s">
        <v>2378</v>
      </c>
      <c r="G1262" s="64">
        <v>0.46</v>
      </c>
      <c r="H1262" s="155">
        <v>9</v>
      </c>
      <c r="I1262" s="143">
        <v>77500</v>
      </c>
      <c r="J1262" s="67">
        <v>45575</v>
      </c>
      <c r="K1262" s="100"/>
      <c r="L1262" s="331"/>
      <c r="M1262" s="76"/>
      <c r="N1262" s="71"/>
      <c r="O1262" s="70"/>
      <c r="P1262" s="72"/>
    </row>
    <row r="1263" spans="1:46" x14ac:dyDescent="0.25">
      <c r="A1263" s="60">
        <v>10</v>
      </c>
      <c r="B1263" s="145" t="s">
        <v>2365</v>
      </c>
      <c r="C1263" s="86" t="s">
        <v>2370</v>
      </c>
      <c r="D1263" s="62" t="s">
        <v>144</v>
      </c>
      <c r="E1263" s="62" t="s">
        <v>2379</v>
      </c>
      <c r="F1263" s="62" t="s">
        <v>2380</v>
      </c>
      <c r="G1263" s="64">
        <v>0.23899999999999999</v>
      </c>
      <c r="H1263" s="155">
        <v>10</v>
      </c>
      <c r="I1263" s="143">
        <v>32100</v>
      </c>
      <c r="J1263" s="67">
        <v>45575</v>
      </c>
      <c r="K1263" s="100"/>
      <c r="L1263" s="331"/>
      <c r="M1263" s="76"/>
      <c r="N1263" s="71"/>
      <c r="O1263" s="70"/>
      <c r="P1263" s="72"/>
    </row>
    <row r="1264" spans="1:46" x14ac:dyDescent="0.25">
      <c r="A1264" s="60">
        <v>10</v>
      </c>
      <c r="B1264" s="145" t="s">
        <v>2365</v>
      </c>
      <c r="C1264" s="86" t="s">
        <v>2370</v>
      </c>
      <c r="D1264" s="62" t="s">
        <v>144</v>
      </c>
      <c r="E1264" s="62" t="s">
        <v>2381</v>
      </c>
      <c r="F1264" s="62" t="s">
        <v>2382</v>
      </c>
      <c r="G1264" s="64">
        <v>0.25700000000000001</v>
      </c>
      <c r="H1264" s="155">
        <v>9</v>
      </c>
      <c r="I1264" s="143">
        <v>32500</v>
      </c>
      <c r="J1264" s="67">
        <v>45575</v>
      </c>
      <c r="K1264" s="100"/>
      <c r="L1264" s="331"/>
      <c r="M1264" s="76"/>
      <c r="N1264" s="71"/>
      <c r="O1264" s="70"/>
      <c r="P1264" s="72"/>
    </row>
    <row r="1265" spans="1:46" x14ac:dyDescent="0.25">
      <c r="A1265" s="60">
        <v>10</v>
      </c>
      <c r="B1265" s="145" t="s">
        <v>2365</v>
      </c>
      <c r="C1265" s="86" t="s">
        <v>2370</v>
      </c>
      <c r="D1265" s="62" t="s">
        <v>144</v>
      </c>
      <c r="E1265" s="62" t="s">
        <v>2383</v>
      </c>
      <c r="F1265" s="62" t="s">
        <v>749</v>
      </c>
      <c r="G1265" s="64">
        <v>0.872</v>
      </c>
      <c r="H1265" s="155">
        <v>9</v>
      </c>
      <c r="I1265" s="143">
        <v>132700</v>
      </c>
      <c r="J1265" s="67">
        <v>45575</v>
      </c>
      <c r="K1265" s="100">
        <f>SUM(I1257:I1265)</f>
        <v>1045500</v>
      </c>
      <c r="L1265" s="331"/>
      <c r="M1265" s="76"/>
      <c r="N1265" s="71">
        <v>1088000</v>
      </c>
      <c r="O1265" s="70">
        <v>0</v>
      </c>
      <c r="P1265" s="72"/>
    </row>
    <row r="1266" spans="1:46" x14ac:dyDescent="0.25">
      <c r="A1266" s="51">
        <v>10</v>
      </c>
      <c r="B1266" s="148" t="s">
        <v>125</v>
      </c>
      <c r="C1266" s="278"/>
      <c r="D1266" s="52"/>
      <c r="E1266" s="52"/>
      <c r="F1266" s="52"/>
      <c r="G1266" s="53"/>
      <c r="H1266" s="54"/>
      <c r="I1266" s="55"/>
      <c r="J1266" s="56"/>
      <c r="K1266" s="85"/>
      <c r="L1266" s="329">
        <f>SUM(K1267:K1270)</f>
        <v>301320</v>
      </c>
      <c r="M1266" s="150"/>
      <c r="N1266" s="48"/>
      <c r="O1266" s="49"/>
      <c r="P1266" s="58"/>
    </row>
    <row r="1267" spans="1:46" x14ac:dyDescent="0.25">
      <c r="A1267" s="60">
        <v>10</v>
      </c>
      <c r="B1267" s="145" t="s">
        <v>2384</v>
      </c>
      <c r="C1267" s="86" t="s">
        <v>2385</v>
      </c>
      <c r="D1267" s="62" t="s">
        <v>144</v>
      </c>
      <c r="E1267" s="62" t="s">
        <v>2386</v>
      </c>
      <c r="F1267" s="62" t="s">
        <v>169</v>
      </c>
      <c r="G1267" s="64">
        <v>0.185</v>
      </c>
      <c r="H1267" s="155">
        <v>10</v>
      </c>
      <c r="I1267" s="143">
        <v>17739</v>
      </c>
      <c r="J1267" s="67">
        <v>45573</v>
      </c>
      <c r="K1267" s="78"/>
      <c r="L1267" s="331"/>
      <c r="M1267" s="76"/>
      <c r="N1267" s="71"/>
      <c r="O1267" s="70"/>
      <c r="P1267" s="72"/>
    </row>
    <row r="1268" spans="1:46" x14ac:dyDescent="0.25">
      <c r="A1268" s="60">
        <v>10</v>
      </c>
      <c r="B1268" s="145" t="s">
        <v>2384</v>
      </c>
      <c r="C1268" s="86" t="s">
        <v>2385</v>
      </c>
      <c r="D1268" s="62" t="s">
        <v>144</v>
      </c>
      <c r="E1268" s="62" t="s">
        <v>2387</v>
      </c>
      <c r="F1268" s="62" t="s">
        <v>1119</v>
      </c>
      <c r="G1268" s="64">
        <v>0.40500000000000003</v>
      </c>
      <c r="H1268" s="155">
        <v>8</v>
      </c>
      <c r="I1268" s="143">
        <v>53460</v>
      </c>
      <c r="J1268" s="67">
        <v>45573</v>
      </c>
      <c r="K1268" s="78"/>
      <c r="L1268" s="331"/>
      <c r="M1268" s="76"/>
      <c r="N1268" s="71"/>
      <c r="O1268" s="70"/>
      <c r="P1268" s="72"/>
    </row>
    <row r="1269" spans="1:46" x14ac:dyDescent="0.25">
      <c r="A1269" s="60">
        <v>10</v>
      </c>
      <c r="B1269" s="145" t="s">
        <v>2384</v>
      </c>
      <c r="C1269" s="86" t="s">
        <v>2385</v>
      </c>
      <c r="D1269" s="62" t="s">
        <v>144</v>
      </c>
      <c r="E1269" s="62" t="s">
        <v>2388</v>
      </c>
      <c r="F1269" s="62" t="s">
        <v>2389</v>
      </c>
      <c r="G1269" s="64">
        <v>1.554</v>
      </c>
      <c r="H1269" s="155">
        <v>8</v>
      </c>
      <c r="I1269" s="143">
        <v>186381</v>
      </c>
      <c r="J1269" s="67">
        <v>45573</v>
      </c>
      <c r="K1269" s="78"/>
      <c r="L1269" s="331"/>
      <c r="M1269" s="76"/>
      <c r="N1269" s="71"/>
      <c r="O1269" s="70"/>
      <c r="P1269" s="72"/>
    </row>
    <row r="1270" spans="1:46" x14ac:dyDescent="0.25">
      <c r="A1270" s="60">
        <v>10</v>
      </c>
      <c r="B1270" s="145" t="s">
        <v>2384</v>
      </c>
      <c r="C1270" s="86" t="s">
        <v>2385</v>
      </c>
      <c r="D1270" s="62" t="s">
        <v>144</v>
      </c>
      <c r="E1270" s="62" t="s">
        <v>2390</v>
      </c>
      <c r="F1270" s="62" t="s">
        <v>146</v>
      </c>
      <c r="G1270" s="64">
        <v>0.47399999999999998</v>
      </c>
      <c r="H1270" s="155">
        <v>10</v>
      </c>
      <c r="I1270" s="143">
        <v>43740</v>
      </c>
      <c r="J1270" s="67">
        <v>45573</v>
      </c>
      <c r="K1270" s="100">
        <f>SUM(I1267:I1270)</f>
        <v>301320</v>
      </c>
      <c r="L1270" s="331"/>
      <c r="M1270" s="76"/>
      <c r="N1270" s="71">
        <v>301320</v>
      </c>
      <c r="O1270" s="70">
        <v>0</v>
      </c>
      <c r="P1270" s="72"/>
    </row>
    <row r="1271" spans="1:46" s="127" customFormat="1" ht="18.75" x14ac:dyDescent="0.3">
      <c r="A1271" s="288">
        <v>11</v>
      </c>
      <c r="B1271" s="289" t="s">
        <v>2391</v>
      </c>
      <c r="C1271" s="278"/>
      <c r="D1271" s="282"/>
      <c r="E1271" s="282"/>
      <c r="F1271" s="282"/>
      <c r="G1271" s="283"/>
      <c r="H1271" s="284"/>
      <c r="I1271" s="285"/>
      <c r="J1271" s="286"/>
      <c r="K1271" s="200"/>
      <c r="L1271" s="344"/>
      <c r="M1271" s="335">
        <f>SUM(L1272:L1382)</f>
        <v>5387188.96</v>
      </c>
      <c r="N1271" s="48"/>
      <c r="O1271" s="49"/>
      <c r="P1271" s="58"/>
      <c r="Q1271" s="126"/>
      <c r="R1271" s="126"/>
      <c r="S1271" s="126"/>
      <c r="T1271" s="126"/>
      <c r="U1271" s="126"/>
      <c r="V1271" s="126"/>
      <c r="W1271" s="126"/>
      <c r="X1271" s="126"/>
      <c r="Y1271" s="126"/>
      <c r="Z1271" s="126"/>
      <c r="AA1271" s="126"/>
      <c r="AB1271" s="126"/>
      <c r="AC1271" s="126"/>
      <c r="AD1271" s="126"/>
      <c r="AE1271" s="126"/>
      <c r="AF1271" s="126"/>
      <c r="AG1271" s="126"/>
      <c r="AH1271" s="126"/>
      <c r="AI1271" s="126"/>
      <c r="AJ1271" s="126"/>
      <c r="AK1271" s="126"/>
      <c r="AL1271" s="126"/>
      <c r="AM1271" s="126"/>
      <c r="AN1271" s="126"/>
      <c r="AO1271" s="126"/>
      <c r="AP1271" s="126"/>
      <c r="AQ1271" s="126"/>
      <c r="AR1271" s="126"/>
      <c r="AS1271" s="126"/>
      <c r="AT1271" s="126"/>
    </row>
    <row r="1272" spans="1:46" x14ac:dyDescent="0.25">
      <c r="A1272" s="290">
        <v>11</v>
      </c>
      <c r="B1272" s="148" t="s">
        <v>8</v>
      </c>
      <c r="C1272" s="278"/>
      <c r="D1272" s="52"/>
      <c r="E1272" s="52"/>
      <c r="F1272" s="52"/>
      <c r="G1272" s="53"/>
      <c r="H1272" s="54"/>
      <c r="I1272" s="55"/>
      <c r="J1272" s="56"/>
      <c r="K1272" s="85"/>
      <c r="L1272" s="329">
        <f>SUM(K1273:K1324)</f>
        <v>720388</v>
      </c>
      <c r="M1272" s="150"/>
      <c r="N1272" s="48"/>
      <c r="O1272" s="49"/>
      <c r="P1272" s="58"/>
    </row>
    <row r="1273" spans="1:46" ht="18.75" x14ac:dyDescent="0.3">
      <c r="A1273" s="60">
        <v>11</v>
      </c>
      <c r="B1273" s="62" t="s">
        <v>2392</v>
      </c>
      <c r="C1273" s="62" t="s">
        <v>2393</v>
      </c>
      <c r="D1273" s="62" t="s">
        <v>144</v>
      </c>
      <c r="E1273" s="62" t="s">
        <v>2394</v>
      </c>
      <c r="F1273" s="62" t="s">
        <v>2395</v>
      </c>
      <c r="G1273" s="64">
        <v>0.128</v>
      </c>
      <c r="H1273" s="65">
        <v>8</v>
      </c>
      <c r="I1273" s="107">
        <v>6900</v>
      </c>
      <c r="J1273" s="67">
        <v>45579</v>
      </c>
      <c r="K1273" s="100"/>
      <c r="L1273" s="358"/>
      <c r="M1273" s="359"/>
      <c r="N1273" s="71"/>
      <c r="O1273" s="70"/>
      <c r="P1273" s="72"/>
    </row>
    <row r="1274" spans="1:46" ht="18.75" x14ac:dyDescent="0.3">
      <c r="A1274" s="60">
        <v>11</v>
      </c>
      <c r="B1274" s="62" t="s">
        <v>2392</v>
      </c>
      <c r="C1274" s="62" t="s">
        <v>2393</v>
      </c>
      <c r="D1274" s="62" t="s">
        <v>144</v>
      </c>
      <c r="E1274" s="62" t="s">
        <v>2396</v>
      </c>
      <c r="F1274" s="62" t="s">
        <v>2397</v>
      </c>
      <c r="G1274" s="64">
        <v>0.12</v>
      </c>
      <c r="H1274" s="65">
        <v>10</v>
      </c>
      <c r="I1274" s="107">
        <v>5934</v>
      </c>
      <c r="J1274" s="67">
        <v>45579</v>
      </c>
      <c r="K1274" s="100"/>
      <c r="L1274" s="358"/>
      <c r="M1274" s="359"/>
      <c r="N1274" s="71"/>
      <c r="O1274" s="70"/>
      <c r="P1274" s="72"/>
    </row>
    <row r="1275" spans="1:46" ht="18.75" x14ac:dyDescent="0.3">
      <c r="A1275" s="60">
        <v>11</v>
      </c>
      <c r="B1275" s="62" t="s">
        <v>2392</v>
      </c>
      <c r="C1275" s="62" t="s">
        <v>2393</v>
      </c>
      <c r="D1275" s="62" t="s">
        <v>144</v>
      </c>
      <c r="E1275" s="62" t="s">
        <v>2398</v>
      </c>
      <c r="F1275" s="62" t="s">
        <v>1487</v>
      </c>
      <c r="G1275" s="64">
        <v>0.16900000000000001</v>
      </c>
      <c r="H1275" s="65">
        <v>10</v>
      </c>
      <c r="I1275" s="107">
        <v>9108</v>
      </c>
      <c r="J1275" s="67">
        <v>45579</v>
      </c>
      <c r="K1275" s="100"/>
      <c r="L1275" s="358"/>
      <c r="M1275" s="359"/>
      <c r="N1275" s="71"/>
      <c r="O1275" s="70"/>
      <c r="P1275" s="72"/>
    </row>
    <row r="1276" spans="1:46" ht="18.75" x14ac:dyDescent="0.3">
      <c r="A1276" s="60">
        <v>11</v>
      </c>
      <c r="B1276" s="62" t="s">
        <v>2392</v>
      </c>
      <c r="C1276" s="62" t="s">
        <v>2393</v>
      </c>
      <c r="D1276" s="62" t="s">
        <v>144</v>
      </c>
      <c r="E1276" s="62" t="s">
        <v>2399</v>
      </c>
      <c r="F1276" s="62" t="s">
        <v>962</v>
      </c>
      <c r="G1276" s="64">
        <v>8.4000000000000005E-2</v>
      </c>
      <c r="H1276" s="65">
        <v>10</v>
      </c>
      <c r="I1276" s="107">
        <v>4140</v>
      </c>
      <c r="J1276" s="67">
        <v>45579</v>
      </c>
      <c r="K1276" s="100"/>
      <c r="L1276" s="358"/>
      <c r="M1276" s="359"/>
      <c r="N1276" s="71"/>
      <c r="O1276" s="70"/>
      <c r="P1276" s="72"/>
    </row>
    <row r="1277" spans="1:46" ht="18.75" x14ac:dyDescent="0.3">
      <c r="A1277" s="60">
        <v>11</v>
      </c>
      <c r="B1277" s="62" t="s">
        <v>2392</v>
      </c>
      <c r="C1277" s="62" t="s">
        <v>2393</v>
      </c>
      <c r="D1277" s="62" t="s">
        <v>144</v>
      </c>
      <c r="E1277" s="62" t="s">
        <v>2400</v>
      </c>
      <c r="F1277" s="62" t="s">
        <v>2401</v>
      </c>
      <c r="G1277" s="64">
        <v>0.1</v>
      </c>
      <c r="H1277" s="65">
        <v>9</v>
      </c>
      <c r="I1277" s="107">
        <v>5428</v>
      </c>
      <c r="J1277" s="67">
        <v>45579</v>
      </c>
      <c r="K1277" s="100"/>
      <c r="L1277" s="358"/>
      <c r="M1277" s="359"/>
      <c r="N1277" s="71"/>
      <c r="O1277" s="70"/>
      <c r="P1277" s="72"/>
    </row>
    <row r="1278" spans="1:46" ht="30.75" x14ac:dyDescent="0.3">
      <c r="A1278" s="60">
        <v>11</v>
      </c>
      <c r="B1278" s="62" t="s">
        <v>2392</v>
      </c>
      <c r="C1278" s="62" t="s">
        <v>2393</v>
      </c>
      <c r="D1278" s="62" t="s">
        <v>144</v>
      </c>
      <c r="E1278" s="62" t="s">
        <v>2402</v>
      </c>
      <c r="F1278" s="62" t="s">
        <v>1462</v>
      </c>
      <c r="G1278" s="64">
        <v>0.51</v>
      </c>
      <c r="H1278" s="65">
        <v>9</v>
      </c>
      <c r="I1278" s="107">
        <v>32108</v>
      </c>
      <c r="J1278" s="67">
        <v>45579</v>
      </c>
      <c r="K1278" s="100"/>
      <c r="L1278" s="358"/>
      <c r="M1278" s="359"/>
      <c r="N1278" s="71"/>
      <c r="O1278" s="70"/>
      <c r="P1278" s="72"/>
    </row>
    <row r="1279" spans="1:46" ht="18.75" x14ac:dyDescent="0.3">
      <c r="A1279" s="60">
        <v>11</v>
      </c>
      <c r="B1279" s="62" t="s">
        <v>2392</v>
      </c>
      <c r="C1279" s="62" t="s">
        <v>2393</v>
      </c>
      <c r="D1279" s="62" t="s">
        <v>144</v>
      </c>
      <c r="E1279" s="62" t="s">
        <v>2403</v>
      </c>
      <c r="F1279" s="62" t="s">
        <v>2404</v>
      </c>
      <c r="G1279" s="64">
        <v>0.25</v>
      </c>
      <c r="H1279" s="65">
        <v>8</v>
      </c>
      <c r="I1279" s="107">
        <v>13524</v>
      </c>
      <c r="J1279" s="67">
        <v>45579</v>
      </c>
      <c r="K1279" s="100"/>
      <c r="L1279" s="358"/>
      <c r="M1279" s="359"/>
      <c r="N1279" s="71"/>
      <c r="O1279" s="70"/>
      <c r="P1279" s="72"/>
    </row>
    <row r="1280" spans="1:46" ht="18.75" x14ac:dyDescent="0.3">
      <c r="A1280" s="60">
        <v>11</v>
      </c>
      <c r="B1280" s="62" t="s">
        <v>2392</v>
      </c>
      <c r="C1280" s="62" t="s">
        <v>2393</v>
      </c>
      <c r="D1280" s="62" t="s">
        <v>144</v>
      </c>
      <c r="E1280" s="62" t="s">
        <v>2405</v>
      </c>
      <c r="F1280" s="62" t="s">
        <v>2406</v>
      </c>
      <c r="G1280" s="64">
        <v>0.1</v>
      </c>
      <c r="H1280" s="65">
        <v>8</v>
      </c>
      <c r="I1280" s="107">
        <v>5428</v>
      </c>
      <c r="J1280" s="67">
        <v>45579</v>
      </c>
      <c r="K1280" s="100"/>
      <c r="L1280" s="358"/>
      <c r="M1280" s="359"/>
      <c r="N1280" s="71"/>
      <c r="O1280" s="70"/>
      <c r="P1280" s="72"/>
    </row>
    <row r="1281" spans="1:16" ht="30.75" x14ac:dyDescent="0.3">
      <c r="A1281" s="60">
        <v>11</v>
      </c>
      <c r="B1281" s="62" t="s">
        <v>2392</v>
      </c>
      <c r="C1281" s="62" t="s">
        <v>2393</v>
      </c>
      <c r="D1281" s="62" t="s">
        <v>144</v>
      </c>
      <c r="E1281" s="62" t="s">
        <v>2407</v>
      </c>
      <c r="F1281" s="62" t="s">
        <v>2408</v>
      </c>
      <c r="G1281" s="64">
        <v>0.17</v>
      </c>
      <c r="H1281" s="65">
        <v>10</v>
      </c>
      <c r="I1281" s="107">
        <v>10672</v>
      </c>
      <c r="J1281" s="67">
        <v>45579</v>
      </c>
      <c r="K1281" s="100"/>
      <c r="L1281" s="358"/>
      <c r="M1281" s="359"/>
      <c r="N1281" s="71"/>
      <c r="O1281" s="70"/>
      <c r="P1281" s="72"/>
    </row>
    <row r="1282" spans="1:16" ht="18.75" x14ac:dyDescent="0.3">
      <c r="A1282" s="60">
        <v>11</v>
      </c>
      <c r="B1282" s="62" t="s">
        <v>2392</v>
      </c>
      <c r="C1282" s="62" t="s">
        <v>2393</v>
      </c>
      <c r="D1282" s="62" t="s">
        <v>144</v>
      </c>
      <c r="E1282" s="62" t="s">
        <v>2409</v>
      </c>
      <c r="F1282" s="62" t="s">
        <v>2410</v>
      </c>
      <c r="G1282" s="64">
        <v>0.219</v>
      </c>
      <c r="H1282" s="65">
        <v>10</v>
      </c>
      <c r="I1282" s="107">
        <v>8832</v>
      </c>
      <c r="J1282" s="67">
        <v>45579</v>
      </c>
      <c r="K1282" s="100"/>
      <c r="L1282" s="358"/>
      <c r="M1282" s="359"/>
      <c r="N1282" s="71"/>
      <c r="O1282" s="70"/>
      <c r="P1282" s="72"/>
    </row>
    <row r="1283" spans="1:16" ht="18.75" x14ac:dyDescent="0.3">
      <c r="A1283" s="60">
        <v>11</v>
      </c>
      <c r="B1283" s="62" t="s">
        <v>2392</v>
      </c>
      <c r="C1283" s="62" t="s">
        <v>2393</v>
      </c>
      <c r="D1283" s="62" t="s">
        <v>144</v>
      </c>
      <c r="E1283" s="62" t="s">
        <v>2411</v>
      </c>
      <c r="F1283" s="62" t="s">
        <v>2412</v>
      </c>
      <c r="G1283" s="64">
        <v>0.14000000000000001</v>
      </c>
      <c r="H1283" s="65">
        <v>9</v>
      </c>
      <c r="I1283" s="107">
        <v>7544</v>
      </c>
      <c r="J1283" s="67">
        <v>45579</v>
      </c>
      <c r="K1283" s="100"/>
      <c r="L1283" s="358"/>
      <c r="M1283" s="359"/>
      <c r="N1283" s="71"/>
      <c r="O1283" s="70"/>
      <c r="P1283" s="72"/>
    </row>
    <row r="1284" spans="1:16" ht="30.75" x14ac:dyDescent="0.3">
      <c r="A1284" s="60">
        <v>11</v>
      </c>
      <c r="B1284" s="62" t="s">
        <v>2392</v>
      </c>
      <c r="C1284" s="62" t="s">
        <v>2393</v>
      </c>
      <c r="D1284" s="62" t="s">
        <v>144</v>
      </c>
      <c r="E1284" s="62" t="s">
        <v>2413</v>
      </c>
      <c r="F1284" s="62" t="s">
        <v>351</v>
      </c>
      <c r="G1284" s="64">
        <v>0.28599999999999998</v>
      </c>
      <c r="H1284" s="65">
        <v>9</v>
      </c>
      <c r="I1284" s="107">
        <v>15364</v>
      </c>
      <c r="J1284" s="67">
        <v>45579</v>
      </c>
      <c r="K1284" s="100"/>
      <c r="L1284" s="358"/>
      <c r="M1284" s="359"/>
      <c r="N1284" s="71"/>
      <c r="O1284" s="70"/>
      <c r="P1284" s="72"/>
    </row>
    <row r="1285" spans="1:16" ht="30.75" x14ac:dyDescent="0.3">
      <c r="A1285" s="60">
        <v>11</v>
      </c>
      <c r="B1285" s="62" t="s">
        <v>2392</v>
      </c>
      <c r="C1285" s="62" t="s">
        <v>2393</v>
      </c>
      <c r="D1285" s="62" t="s">
        <v>144</v>
      </c>
      <c r="E1285" s="62" t="s">
        <v>2414</v>
      </c>
      <c r="F1285" s="62" t="s">
        <v>351</v>
      </c>
      <c r="G1285" s="64">
        <v>0.15</v>
      </c>
      <c r="H1285" s="65">
        <v>9</v>
      </c>
      <c r="I1285" s="107">
        <v>5428</v>
      </c>
      <c r="J1285" s="67">
        <v>45579</v>
      </c>
      <c r="K1285" s="100"/>
      <c r="L1285" s="358"/>
      <c r="M1285" s="359"/>
      <c r="N1285" s="71"/>
      <c r="O1285" s="70"/>
      <c r="P1285" s="72"/>
    </row>
    <row r="1286" spans="1:16" ht="30.75" x14ac:dyDescent="0.3">
      <c r="A1286" s="60">
        <v>11</v>
      </c>
      <c r="B1286" s="62" t="s">
        <v>2392</v>
      </c>
      <c r="C1286" s="62" t="s">
        <v>2393</v>
      </c>
      <c r="D1286" s="62" t="s">
        <v>144</v>
      </c>
      <c r="E1286" s="62" t="s">
        <v>2415</v>
      </c>
      <c r="F1286" s="62" t="s">
        <v>2404</v>
      </c>
      <c r="G1286" s="64">
        <v>0.14000000000000001</v>
      </c>
      <c r="H1286" s="65">
        <v>10</v>
      </c>
      <c r="I1286" s="107">
        <v>7544</v>
      </c>
      <c r="J1286" s="67">
        <v>45579</v>
      </c>
      <c r="K1286" s="100"/>
      <c r="L1286" s="358"/>
      <c r="M1286" s="359"/>
      <c r="N1286" s="71"/>
      <c r="O1286" s="70"/>
      <c r="P1286" s="72"/>
    </row>
    <row r="1287" spans="1:16" ht="18.75" x14ac:dyDescent="0.3">
      <c r="A1287" s="60">
        <v>11</v>
      </c>
      <c r="B1287" s="62" t="s">
        <v>2392</v>
      </c>
      <c r="C1287" s="62" t="s">
        <v>2393</v>
      </c>
      <c r="D1287" s="62" t="s">
        <v>144</v>
      </c>
      <c r="E1287" s="62" t="s">
        <v>2416</v>
      </c>
      <c r="F1287" s="62" t="s">
        <v>327</v>
      </c>
      <c r="G1287" s="64">
        <v>0.12</v>
      </c>
      <c r="H1287" s="65">
        <v>8</v>
      </c>
      <c r="I1287" s="107">
        <v>5980</v>
      </c>
      <c r="J1287" s="67">
        <v>45579</v>
      </c>
      <c r="K1287" s="100"/>
      <c r="L1287" s="358"/>
      <c r="M1287" s="359"/>
      <c r="N1287" s="71"/>
      <c r="O1287" s="70"/>
      <c r="P1287" s="72"/>
    </row>
    <row r="1288" spans="1:16" ht="18.75" x14ac:dyDescent="0.3">
      <c r="A1288" s="60">
        <v>11</v>
      </c>
      <c r="B1288" s="62" t="s">
        <v>2392</v>
      </c>
      <c r="C1288" s="62" t="s">
        <v>2393</v>
      </c>
      <c r="D1288" s="62" t="s">
        <v>144</v>
      </c>
      <c r="E1288" s="62" t="s">
        <v>2417</v>
      </c>
      <c r="F1288" s="62" t="s">
        <v>2418</v>
      </c>
      <c r="G1288" s="64">
        <v>0.10199999999999999</v>
      </c>
      <c r="H1288" s="65">
        <v>8</v>
      </c>
      <c r="I1288" s="107">
        <v>5060</v>
      </c>
      <c r="J1288" s="67">
        <v>45579</v>
      </c>
      <c r="K1288" s="100"/>
      <c r="L1288" s="358"/>
      <c r="M1288" s="359"/>
      <c r="N1288" s="71"/>
      <c r="O1288" s="70"/>
      <c r="P1288" s="72"/>
    </row>
    <row r="1289" spans="1:16" ht="18.75" x14ac:dyDescent="0.3">
      <c r="A1289" s="60">
        <v>11</v>
      </c>
      <c r="B1289" s="62" t="s">
        <v>2392</v>
      </c>
      <c r="C1289" s="62" t="s">
        <v>2393</v>
      </c>
      <c r="D1289" s="62" t="s">
        <v>144</v>
      </c>
      <c r="E1289" s="62" t="s">
        <v>2419</v>
      </c>
      <c r="F1289" s="62" t="s">
        <v>2420</v>
      </c>
      <c r="G1289" s="64">
        <v>0.15</v>
      </c>
      <c r="H1289" s="65">
        <v>9</v>
      </c>
      <c r="I1289" s="107">
        <v>7452</v>
      </c>
      <c r="J1289" s="67">
        <v>45579</v>
      </c>
      <c r="K1289" s="100"/>
      <c r="L1289" s="358"/>
      <c r="M1289" s="359"/>
      <c r="N1289" s="71"/>
      <c r="O1289" s="70"/>
      <c r="P1289" s="72"/>
    </row>
    <row r="1290" spans="1:16" ht="18.75" x14ac:dyDescent="0.3">
      <c r="A1290" s="60">
        <v>11</v>
      </c>
      <c r="B1290" s="62" t="s">
        <v>2392</v>
      </c>
      <c r="C1290" s="62" t="s">
        <v>2393</v>
      </c>
      <c r="D1290" s="62" t="s">
        <v>144</v>
      </c>
      <c r="E1290" s="62" t="s">
        <v>2421</v>
      </c>
      <c r="F1290" s="62" t="s">
        <v>2422</v>
      </c>
      <c r="G1290" s="64">
        <v>0.2</v>
      </c>
      <c r="H1290" s="65">
        <v>10</v>
      </c>
      <c r="I1290" s="107">
        <v>10764</v>
      </c>
      <c r="J1290" s="67">
        <v>45579</v>
      </c>
      <c r="K1290" s="100"/>
      <c r="L1290" s="358"/>
      <c r="M1290" s="359"/>
      <c r="N1290" s="71"/>
      <c r="O1290" s="70"/>
      <c r="P1290" s="72"/>
    </row>
    <row r="1291" spans="1:16" ht="18.75" x14ac:dyDescent="0.3">
      <c r="A1291" s="60">
        <v>11</v>
      </c>
      <c r="B1291" s="62" t="s">
        <v>2392</v>
      </c>
      <c r="C1291" s="62" t="s">
        <v>2393</v>
      </c>
      <c r="D1291" s="62" t="s">
        <v>144</v>
      </c>
      <c r="E1291" s="62" t="s">
        <v>2423</v>
      </c>
      <c r="F1291" s="62" t="s">
        <v>189</v>
      </c>
      <c r="G1291" s="64">
        <v>8.8999999999999996E-2</v>
      </c>
      <c r="H1291" s="65">
        <v>8</v>
      </c>
      <c r="I1291" s="107">
        <v>4416</v>
      </c>
      <c r="J1291" s="67">
        <v>45579</v>
      </c>
      <c r="K1291" s="100"/>
      <c r="L1291" s="358"/>
      <c r="M1291" s="359"/>
      <c r="N1291" s="71"/>
      <c r="O1291" s="70"/>
      <c r="P1291" s="72"/>
    </row>
    <row r="1292" spans="1:16" ht="18.75" x14ac:dyDescent="0.3">
      <c r="A1292" s="60">
        <v>11</v>
      </c>
      <c r="B1292" s="62" t="s">
        <v>2392</v>
      </c>
      <c r="C1292" s="62" t="s">
        <v>2393</v>
      </c>
      <c r="D1292" s="62" t="s">
        <v>144</v>
      </c>
      <c r="E1292" s="62" t="s">
        <v>2424</v>
      </c>
      <c r="F1292" s="62" t="s">
        <v>1384</v>
      </c>
      <c r="G1292" s="64">
        <v>0.66</v>
      </c>
      <c r="H1292" s="65">
        <v>10</v>
      </c>
      <c r="I1292" s="107">
        <v>3312</v>
      </c>
      <c r="J1292" s="67">
        <v>45579</v>
      </c>
      <c r="K1292" s="100"/>
      <c r="L1292" s="358"/>
      <c r="M1292" s="359"/>
      <c r="N1292" s="71"/>
      <c r="O1292" s="70"/>
      <c r="P1292" s="72"/>
    </row>
    <row r="1293" spans="1:16" ht="30.75" x14ac:dyDescent="0.3">
      <c r="A1293" s="60">
        <v>11</v>
      </c>
      <c r="B1293" s="62" t="s">
        <v>2392</v>
      </c>
      <c r="C1293" s="62" t="s">
        <v>2393</v>
      </c>
      <c r="D1293" s="62" t="s">
        <v>144</v>
      </c>
      <c r="E1293" s="62" t="s">
        <v>2425</v>
      </c>
      <c r="F1293" s="62" t="s">
        <v>2426</v>
      </c>
      <c r="G1293" s="64">
        <v>0.109</v>
      </c>
      <c r="H1293" s="65">
        <v>9</v>
      </c>
      <c r="I1293" s="107">
        <v>6900</v>
      </c>
      <c r="J1293" s="67">
        <v>45579</v>
      </c>
      <c r="K1293" s="100"/>
      <c r="L1293" s="358"/>
      <c r="M1293" s="359"/>
      <c r="N1293" s="71"/>
      <c r="O1293" s="70"/>
      <c r="P1293" s="72"/>
    </row>
    <row r="1294" spans="1:16" ht="18.75" x14ac:dyDescent="0.3">
      <c r="A1294" s="60">
        <v>11</v>
      </c>
      <c r="B1294" s="62" t="s">
        <v>2392</v>
      </c>
      <c r="C1294" s="62" t="s">
        <v>2393</v>
      </c>
      <c r="D1294" s="62" t="s">
        <v>144</v>
      </c>
      <c r="E1294" s="62" t="s">
        <v>2427</v>
      </c>
      <c r="F1294" s="62" t="s">
        <v>2428</v>
      </c>
      <c r="G1294" s="64">
        <v>0.219</v>
      </c>
      <c r="H1294" s="65">
        <v>9</v>
      </c>
      <c r="I1294" s="107">
        <v>11776</v>
      </c>
      <c r="J1294" s="67">
        <v>45579</v>
      </c>
      <c r="K1294" s="100"/>
      <c r="L1294" s="358"/>
      <c r="M1294" s="359"/>
      <c r="N1294" s="71"/>
      <c r="O1294" s="70"/>
      <c r="P1294" s="72"/>
    </row>
    <row r="1295" spans="1:16" ht="18.75" x14ac:dyDescent="0.3">
      <c r="A1295" s="60">
        <v>11</v>
      </c>
      <c r="B1295" s="62" t="s">
        <v>2392</v>
      </c>
      <c r="C1295" s="62" t="s">
        <v>2393</v>
      </c>
      <c r="D1295" s="62" t="s">
        <v>144</v>
      </c>
      <c r="E1295" s="62" t="s">
        <v>2429</v>
      </c>
      <c r="F1295" s="62" t="s">
        <v>2430</v>
      </c>
      <c r="G1295" s="64">
        <v>0.17799999999999999</v>
      </c>
      <c r="H1295" s="65">
        <v>8</v>
      </c>
      <c r="I1295" s="107">
        <v>8740</v>
      </c>
      <c r="J1295" s="67">
        <v>45579</v>
      </c>
      <c r="K1295" s="100"/>
      <c r="L1295" s="358"/>
      <c r="M1295" s="359"/>
      <c r="N1295" s="71"/>
      <c r="O1295" s="70"/>
      <c r="P1295" s="72"/>
    </row>
    <row r="1296" spans="1:16" ht="18.75" x14ac:dyDescent="0.3">
      <c r="A1296" s="60">
        <v>11</v>
      </c>
      <c r="B1296" s="62" t="s">
        <v>2392</v>
      </c>
      <c r="C1296" s="62" t="s">
        <v>2393</v>
      </c>
      <c r="D1296" s="62" t="s">
        <v>144</v>
      </c>
      <c r="E1296" s="62" t="s">
        <v>2431</v>
      </c>
      <c r="F1296" s="62" t="s">
        <v>2432</v>
      </c>
      <c r="G1296" s="64">
        <v>0.107</v>
      </c>
      <c r="H1296" s="65">
        <v>9</v>
      </c>
      <c r="I1296" s="107">
        <v>5796</v>
      </c>
      <c r="J1296" s="67">
        <v>45579</v>
      </c>
      <c r="K1296" s="100"/>
      <c r="L1296" s="358"/>
      <c r="M1296" s="359"/>
      <c r="N1296" s="71"/>
      <c r="O1296" s="70"/>
      <c r="P1296" s="72"/>
    </row>
    <row r="1297" spans="1:16" ht="18.75" x14ac:dyDescent="0.3">
      <c r="A1297" s="60">
        <v>11</v>
      </c>
      <c r="B1297" s="62" t="s">
        <v>2392</v>
      </c>
      <c r="C1297" s="62" t="s">
        <v>2393</v>
      </c>
      <c r="D1297" s="62" t="s">
        <v>144</v>
      </c>
      <c r="E1297" s="62" t="s">
        <v>2433</v>
      </c>
      <c r="F1297" s="62" t="s">
        <v>2434</v>
      </c>
      <c r="G1297" s="64">
        <v>0.35</v>
      </c>
      <c r="H1297" s="65">
        <v>9</v>
      </c>
      <c r="I1297" s="107">
        <v>18860</v>
      </c>
      <c r="J1297" s="67">
        <v>45579</v>
      </c>
      <c r="K1297" s="100"/>
      <c r="L1297" s="358"/>
      <c r="M1297" s="359"/>
      <c r="N1297" s="71"/>
      <c r="O1297" s="70"/>
      <c r="P1297" s="72"/>
    </row>
    <row r="1298" spans="1:16" ht="18.75" x14ac:dyDescent="0.3">
      <c r="A1298" s="60">
        <v>11</v>
      </c>
      <c r="B1298" s="62" t="s">
        <v>2392</v>
      </c>
      <c r="C1298" s="62" t="s">
        <v>2393</v>
      </c>
      <c r="D1298" s="62" t="s">
        <v>144</v>
      </c>
      <c r="E1298" s="62" t="s">
        <v>2435</v>
      </c>
      <c r="F1298" s="62" t="s">
        <v>2436</v>
      </c>
      <c r="G1298" s="64">
        <v>0.12</v>
      </c>
      <c r="H1298" s="65">
        <v>8</v>
      </c>
      <c r="I1298" s="107">
        <v>6486</v>
      </c>
      <c r="J1298" s="67">
        <v>45579</v>
      </c>
      <c r="K1298" s="100"/>
      <c r="L1298" s="358"/>
      <c r="M1298" s="359"/>
      <c r="N1298" s="71"/>
      <c r="O1298" s="70"/>
      <c r="P1298" s="72"/>
    </row>
    <row r="1299" spans="1:16" ht="18.75" x14ac:dyDescent="0.3">
      <c r="A1299" s="60">
        <v>11</v>
      </c>
      <c r="B1299" s="62" t="s">
        <v>2392</v>
      </c>
      <c r="C1299" s="62" t="s">
        <v>2393</v>
      </c>
      <c r="D1299" s="62" t="s">
        <v>144</v>
      </c>
      <c r="E1299" s="62" t="s">
        <v>2437</v>
      </c>
      <c r="F1299" s="62" t="s">
        <v>2438</v>
      </c>
      <c r="G1299" s="64">
        <v>0.372</v>
      </c>
      <c r="H1299" s="65">
        <v>10</v>
      </c>
      <c r="I1299" s="107">
        <v>18400</v>
      </c>
      <c r="J1299" s="67">
        <v>45579</v>
      </c>
      <c r="K1299" s="100"/>
      <c r="L1299" s="358"/>
      <c r="M1299" s="359"/>
      <c r="N1299" s="71"/>
      <c r="O1299" s="70"/>
      <c r="P1299" s="72"/>
    </row>
    <row r="1300" spans="1:16" ht="18.75" x14ac:dyDescent="0.3">
      <c r="A1300" s="60">
        <v>11</v>
      </c>
      <c r="B1300" s="62" t="s">
        <v>2392</v>
      </c>
      <c r="C1300" s="62" t="s">
        <v>2393</v>
      </c>
      <c r="D1300" s="62" t="s">
        <v>144</v>
      </c>
      <c r="E1300" s="62" t="s">
        <v>2439</v>
      </c>
      <c r="F1300" s="62" t="s">
        <v>1452</v>
      </c>
      <c r="G1300" s="64">
        <v>1.218</v>
      </c>
      <c r="H1300" s="65">
        <v>10</v>
      </c>
      <c r="I1300" s="107">
        <v>54740</v>
      </c>
      <c r="J1300" s="67">
        <v>45579</v>
      </c>
      <c r="K1300" s="100"/>
      <c r="L1300" s="358"/>
      <c r="M1300" s="359"/>
      <c r="N1300" s="71"/>
      <c r="O1300" s="70"/>
      <c r="P1300" s="72"/>
    </row>
    <row r="1301" spans="1:16" ht="18.75" x14ac:dyDescent="0.3">
      <c r="A1301" s="60">
        <v>11</v>
      </c>
      <c r="B1301" s="62" t="s">
        <v>2392</v>
      </c>
      <c r="C1301" s="62" t="s">
        <v>2393</v>
      </c>
      <c r="D1301" s="62" t="s">
        <v>144</v>
      </c>
      <c r="E1301" s="62" t="s">
        <v>2440</v>
      </c>
      <c r="F1301" s="62" t="s">
        <v>2441</v>
      </c>
      <c r="G1301" s="64">
        <v>0.187</v>
      </c>
      <c r="H1301" s="65">
        <v>9</v>
      </c>
      <c r="I1301" s="107">
        <v>8372</v>
      </c>
      <c r="J1301" s="67">
        <v>45579</v>
      </c>
      <c r="K1301" s="100"/>
      <c r="L1301" s="358"/>
      <c r="M1301" s="359"/>
      <c r="N1301" s="71"/>
      <c r="O1301" s="70"/>
      <c r="P1301" s="72"/>
    </row>
    <row r="1302" spans="1:16" ht="18.75" x14ac:dyDescent="0.3">
      <c r="A1302" s="60">
        <v>11</v>
      </c>
      <c r="B1302" s="62" t="s">
        <v>2392</v>
      </c>
      <c r="C1302" s="62" t="s">
        <v>2393</v>
      </c>
      <c r="D1302" s="62" t="s">
        <v>144</v>
      </c>
      <c r="E1302" s="62" t="s">
        <v>2442</v>
      </c>
      <c r="F1302" s="62" t="s">
        <v>2443</v>
      </c>
      <c r="G1302" s="64">
        <v>0.32300000000000001</v>
      </c>
      <c r="H1302" s="65">
        <v>10</v>
      </c>
      <c r="I1302" s="107">
        <v>14536</v>
      </c>
      <c r="J1302" s="67">
        <v>45579</v>
      </c>
      <c r="K1302" s="100"/>
      <c r="L1302" s="358"/>
      <c r="M1302" s="359"/>
      <c r="N1302" s="71"/>
      <c r="O1302" s="70"/>
      <c r="P1302" s="72"/>
    </row>
    <row r="1303" spans="1:16" ht="18.75" x14ac:dyDescent="0.3">
      <c r="A1303" s="60">
        <v>11</v>
      </c>
      <c r="B1303" s="62" t="s">
        <v>2392</v>
      </c>
      <c r="C1303" s="62" t="s">
        <v>2393</v>
      </c>
      <c r="D1303" s="62" t="s">
        <v>144</v>
      </c>
      <c r="E1303" s="62" t="s">
        <v>2444</v>
      </c>
      <c r="F1303" s="62" t="s">
        <v>719</v>
      </c>
      <c r="G1303" s="64">
        <v>2.5999999999999999E-2</v>
      </c>
      <c r="H1303" s="65">
        <v>9</v>
      </c>
      <c r="I1303" s="107">
        <v>1196</v>
      </c>
      <c r="J1303" s="67">
        <v>45579</v>
      </c>
      <c r="K1303" s="100"/>
      <c r="L1303" s="358"/>
      <c r="M1303" s="359"/>
      <c r="N1303" s="71"/>
      <c r="O1303" s="70"/>
      <c r="P1303" s="72"/>
    </row>
    <row r="1304" spans="1:16" ht="18.75" x14ac:dyDescent="0.3">
      <c r="A1304" s="60">
        <v>11</v>
      </c>
      <c r="B1304" s="62" t="s">
        <v>2392</v>
      </c>
      <c r="C1304" s="62" t="s">
        <v>2393</v>
      </c>
      <c r="D1304" s="62" t="s">
        <v>144</v>
      </c>
      <c r="E1304" s="62" t="s">
        <v>2445</v>
      </c>
      <c r="F1304" s="62" t="s">
        <v>2446</v>
      </c>
      <c r="G1304" s="64">
        <v>0.17899999999999999</v>
      </c>
      <c r="H1304" s="65">
        <v>9</v>
      </c>
      <c r="I1304" s="107">
        <v>3096</v>
      </c>
      <c r="J1304" s="67">
        <v>45579</v>
      </c>
      <c r="K1304" s="100"/>
      <c r="L1304" s="358"/>
      <c r="M1304" s="359"/>
      <c r="N1304" s="71"/>
      <c r="O1304" s="70"/>
      <c r="P1304" s="72"/>
    </row>
    <row r="1305" spans="1:16" ht="18.75" x14ac:dyDescent="0.3">
      <c r="A1305" s="60">
        <v>11</v>
      </c>
      <c r="B1305" s="62" t="s">
        <v>2392</v>
      </c>
      <c r="C1305" s="62" t="s">
        <v>2393</v>
      </c>
      <c r="D1305" s="62" t="s">
        <v>144</v>
      </c>
      <c r="E1305" s="62" t="s">
        <v>2447</v>
      </c>
      <c r="F1305" s="62" t="s">
        <v>2448</v>
      </c>
      <c r="G1305" s="64">
        <v>0.114</v>
      </c>
      <c r="H1305" s="65">
        <v>10</v>
      </c>
      <c r="I1305" s="107">
        <v>5152</v>
      </c>
      <c r="J1305" s="67">
        <v>45579</v>
      </c>
      <c r="K1305" s="100"/>
      <c r="L1305" s="358"/>
      <c r="M1305" s="359"/>
      <c r="N1305" s="71"/>
      <c r="O1305" s="70"/>
      <c r="P1305" s="72"/>
    </row>
    <row r="1306" spans="1:16" ht="18.75" x14ac:dyDescent="0.3">
      <c r="A1306" s="60">
        <v>11</v>
      </c>
      <c r="B1306" s="62" t="s">
        <v>2392</v>
      </c>
      <c r="C1306" s="62" t="s">
        <v>2393</v>
      </c>
      <c r="D1306" s="62" t="s">
        <v>144</v>
      </c>
      <c r="E1306" s="62" t="s">
        <v>2449</v>
      </c>
      <c r="F1306" s="62" t="s">
        <v>2450</v>
      </c>
      <c r="G1306" s="64">
        <v>0.20799999999999999</v>
      </c>
      <c r="H1306" s="65">
        <v>9</v>
      </c>
      <c r="I1306" s="107">
        <v>16836</v>
      </c>
      <c r="J1306" s="67">
        <v>45579</v>
      </c>
      <c r="K1306" s="100"/>
      <c r="L1306" s="358"/>
      <c r="M1306" s="359"/>
      <c r="N1306" s="71"/>
      <c r="O1306" s="70"/>
      <c r="P1306" s="72"/>
    </row>
    <row r="1307" spans="1:16" ht="18.75" x14ac:dyDescent="0.3">
      <c r="A1307" s="60">
        <v>11</v>
      </c>
      <c r="B1307" s="62" t="s">
        <v>2392</v>
      </c>
      <c r="C1307" s="62" t="s">
        <v>2393</v>
      </c>
      <c r="D1307" s="62" t="s">
        <v>144</v>
      </c>
      <c r="E1307" s="62" t="s">
        <v>2451</v>
      </c>
      <c r="F1307" s="62" t="s">
        <v>2452</v>
      </c>
      <c r="G1307" s="64">
        <v>7.4999999999999997E-2</v>
      </c>
      <c r="H1307" s="65">
        <v>8</v>
      </c>
      <c r="I1307" s="107">
        <v>3036</v>
      </c>
      <c r="J1307" s="67">
        <v>45579</v>
      </c>
      <c r="K1307" s="100"/>
      <c r="L1307" s="358"/>
      <c r="M1307" s="359"/>
      <c r="N1307" s="71"/>
      <c r="O1307" s="70"/>
      <c r="P1307" s="72"/>
    </row>
    <row r="1308" spans="1:16" ht="18.75" x14ac:dyDescent="0.3">
      <c r="A1308" s="60">
        <v>11</v>
      </c>
      <c r="B1308" s="62" t="s">
        <v>2392</v>
      </c>
      <c r="C1308" s="62" t="s">
        <v>2393</v>
      </c>
      <c r="D1308" s="62" t="s">
        <v>144</v>
      </c>
      <c r="E1308" s="62" t="s">
        <v>2453</v>
      </c>
      <c r="F1308" s="62" t="s">
        <v>2454</v>
      </c>
      <c r="G1308" s="64">
        <v>0.23799999999999999</v>
      </c>
      <c r="H1308" s="65">
        <v>9</v>
      </c>
      <c r="I1308" s="107">
        <v>10764</v>
      </c>
      <c r="J1308" s="67">
        <v>45579</v>
      </c>
      <c r="K1308" s="100"/>
      <c r="L1308" s="358"/>
      <c r="M1308" s="359"/>
      <c r="N1308" s="71"/>
      <c r="O1308" s="70"/>
      <c r="P1308" s="72"/>
    </row>
    <row r="1309" spans="1:16" ht="18.75" x14ac:dyDescent="0.3">
      <c r="A1309" s="60">
        <v>11</v>
      </c>
      <c r="B1309" s="62" t="s">
        <v>2392</v>
      </c>
      <c r="C1309" s="62" t="s">
        <v>2393</v>
      </c>
      <c r="D1309" s="62" t="s">
        <v>144</v>
      </c>
      <c r="E1309" s="62" t="s">
        <v>2455</v>
      </c>
      <c r="F1309" s="62" t="s">
        <v>1148</v>
      </c>
      <c r="G1309" s="64">
        <v>5.6000000000000001E-2</v>
      </c>
      <c r="H1309" s="65">
        <v>8</v>
      </c>
      <c r="I1309" s="107">
        <v>2576</v>
      </c>
      <c r="J1309" s="67">
        <v>45579</v>
      </c>
      <c r="K1309" s="100"/>
      <c r="L1309" s="358"/>
      <c r="M1309" s="359"/>
      <c r="N1309" s="71"/>
      <c r="O1309" s="70"/>
      <c r="P1309" s="72"/>
    </row>
    <row r="1310" spans="1:16" ht="18.75" x14ac:dyDescent="0.3">
      <c r="A1310" s="60">
        <v>11</v>
      </c>
      <c r="B1310" s="62" t="s">
        <v>2392</v>
      </c>
      <c r="C1310" s="62" t="s">
        <v>2393</v>
      </c>
      <c r="D1310" s="62" t="s">
        <v>144</v>
      </c>
      <c r="E1310" s="62" t="s">
        <v>2456</v>
      </c>
      <c r="F1310" s="62" t="s">
        <v>2457</v>
      </c>
      <c r="G1310" s="64">
        <v>0.129</v>
      </c>
      <c r="H1310" s="65">
        <v>8</v>
      </c>
      <c r="I1310" s="107">
        <v>5796</v>
      </c>
      <c r="J1310" s="67">
        <v>45579</v>
      </c>
      <c r="K1310" s="100"/>
      <c r="L1310" s="358"/>
      <c r="M1310" s="359"/>
      <c r="N1310" s="71"/>
      <c r="O1310" s="70"/>
      <c r="P1310" s="72"/>
    </row>
    <row r="1311" spans="1:16" ht="18.75" x14ac:dyDescent="0.3">
      <c r="A1311" s="60">
        <v>11</v>
      </c>
      <c r="B1311" s="62" t="s">
        <v>2392</v>
      </c>
      <c r="C1311" s="62" t="s">
        <v>2393</v>
      </c>
      <c r="D1311" s="62" t="s">
        <v>144</v>
      </c>
      <c r="E1311" s="62" t="s">
        <v>2458</v>
      </c>
      <c r="F1311" s="62" t="s">
        <v>1569</v>
      </c>
      <c r="G1311" s="64">
        <v>0.19800000000000001</v>
      </c>
      <c r="H1311" s="65">
        <v>8</v>
      </c>
      <c r="I1311" s="107">
        <v>9752</v>
      </c>
      <c r="J1311" s="67">
        <v>45579</v>
      </c>
      <c r="K1311" s="100"/>
      <c r="L1311" s="358"/>
      <c r="M1311" s="359"/>
      <c r="N1311" s="71"/>
      <c r="O1311" s="70"/>
      <c r="P1311" s="72"/>
    </row>
    <row r="1312" spans="1:16" ht="18.75" x14ac:dyDescent="0.3">
      <c r="A1312" s="60">
        <v>11</v>
      </c>
      <c r="B1312" s="62" t="s">
        <v>2392</v>
      </c>
      <c r="C1312" s="62" t="s">
        <v>2393</v>
      </c>
      <c r="D1312" s="62" t="s">
        <v>144</v>
      </c>
      <c r="E1312" s="62" t="s">
        <v>2459</v>
      </c>
      <c r="F1312" s="62" t="s">
        <v>2460</v>
      </c>
      <c r="G1312" s="64">
        <v>0.64700000000000002</v>
      </c>
      <c r="H1312" s="65">
        <v>10</v>
      </c>
      <c r="I1312" s="107">
        <v>29072</v>
      </c>
      <c r="J1312" s="67">
        <v>45579</v>
      </c>
      <c r="K1312" s="100"/>
      <c r="L1312" s="358"/>
      <c r="M1312" s="359"/>
      <c r="N1312" s="71"/>
      <c r="O1312" s="70"/>
      <c r="P1312" s="72"/>
    </row>
    <row r="1313" spans="1:16" ht="18.75" x14ac:dyDescent="0.3">
      <c r="A1313" s="60">
        <v>11</v>
      </c>
      <c r="B1313" s="62" t="s">
        <v>2392</v>
      </c>
      <c r="C1313" s="62" t="s">
        <v>2393</v>
      </c>
      <c r="D1313" s="62" t="s">
        <v>144</v>
      </c>
      <c r="E1313" s="62" t="s">
        <v>2461</v>
      </c>
      <c r="F1313" s="62" t="s">
        <v>2462</v>
      </c>
      <c r="G1313" s="64">
        <v>0.13</v>
      </c>
      <c r="H1313" s="65">
        <v>8</v>
      </c>
      <c r="I1313" s="107">
        <v>5796</v>
      </c>
      <c r="J1313" s="67">
        <v>45579</v>
      </c>
      <c r="K1313" s="100"/>
      <c r="L1313" s="358"/>
      <c r="M1313" s="359"/>
      <c r="N1313" s="71"/>
      <c r="O1313" s="70"/>
      <c r="P1313" s="72"/>
    </row>
    <row r="1314" spans="1:16" ht="18.75" x14ac:dyDescent="0.3">
      <c r="A1314" s="60">
        <v>11</v>
      </c>
      <c r="B1314" s="62" t="s">
        <v>2392</v>
      </c>
      <c r="C1314" s="62" t="s">
        <v>2393</v>
      </c>
      <c r="D1314" s="62" t="s">
        <v>144</v>
      </c>
      <c r="E1314" s="62" t="s">
        <v>2463</v>
      </c>
      <c r="F1314" s="62" t="s">
        <v>2144</v>
      </c>
      <c r="G1314" s="64">
        <v>1.9</v>
      </c>
      <c r="H1314" s="65">
        <v>9</v>
      </c>
      <c r="I1314" s="107">
        <v>128156</v>
      </c>
      <c r="J1314" s="67">
        <v>45579</v>
      </c>
      <c r="K1314" s="100"/>
      <c r="L1314" s="358"/>
      <c r="M1314" s="359"/>
      <c r="N1314" s="71"/>
      <c r="O1314" s="70"/>
      <c r="P1314" s="72"/>
    </row>
    <row r="1315" spans="1:16" ht="18.75" x14ac:dyDescent="0.3">
      <c r="A1315" s="60">
        <v>11</v>
      </c>
      <c r="B1315" s="62" t="s">
        <v>2392</v>
      </c>
      <c r="C1315" s="62" t="s">
        <v>2393</v>
      </c>
      <c r="D1315" s="62" t="s">
        <v>144</v>
      </c>
      <c r="E1315" s="62" t="s">
        <v>2464</v>
      </c>
      <c r="F1315" s="62" t="s">
        <v>1255</v>
      </c>
      <c r="G1315" s="64">
        <v>0.5</v>
      </c>
      <c r="H1315" s="65">
        <v>9</v>
      </c>
      <c r="I1315" s="107">
        <v>2760</v>
      </c>
      <c r="J1315" s="67">
        <v>45579</v>
      </c>
      <c r="K1315" s="100"/>
      <c r="L1315" s="358"/>
      <c r="M1315" s="359"/>
      <c r="N1315" s="71"/>
      <c r="O1315" s="70"/>
      <c r="P1315" s="72"/>
    </row>
    <row r="1316" spans="1:16" ht="18.75" x14ac:dyDescent="0.3">
      <c r="A1316" s="60">
        <v>11</v>
      </c>
      <c r="B1316" s="62" t="s">
        <v>2392</v>
      </c>
      <c r="C1316" s="62" t="s">
        <v>2393</v>
      </c>
      <c r="D1316" s="62" t="s">
        <v>144</v>
      </c>
      <c r="E1316" s="62" t="s">
        <v>2465</v>
      </c>
      <c r="F1316" s="62" t="s">
        <v>1382</v>
      </c>
      <c r="G1316" s="64">
        <v>0.09</v>
      </c>
      <c r="H1316" s="65">
        <v>8</v>
      </c>
      <c r="I1316" s="107">
        <v>3680</v>
      </c>
      <c r="J1316" s="67">
        <v>45579</v>
      </c>
      <c r="K1316" s="100"/>
      <c r="L1316" s="358"/>
      <c r="M1316" s="359"/>
      <c r="N1316" s="71"/>
      <c r="O1316" s="70"/>
      <c r="P1316" s="72"/>
    </row>
    <row r="1317" spans="1:16" ht="18.75" x14ac:dyDescent="0.3">
      <c r="A1317" s="60">
        <v>11</v>
      </c>
      <c r="B1317" s="62" t="s">
        <v>2392</v>
      </c>
      <c r="C1317" s="62" t="s">
        <v>2393</v>
      </c>
      <c r="D1317" s="62" t="s">
        <v>144</v>
      </c>
      <c r="E1317" s="62" t="s">
        <v>2466</v>
      </c>
      <c r="F1317" s="62" t="s">
        <v>376</v>
      </c>
      <c r="G1317" s="64">
        <v>0.4</v>
      </c>
      <c r="H1317" s="65">
        <v>10</v>
      </c>
      <c r="I1317" s="107">
        <v>18032</v>
      </c>
      <c r="J1317" s="67">
        <v>45579</v>
      </c>
      <c r="K1317" s="100"/>
      <c r="L1317" s="358"/>
      <c r="M1317" s="359"/>
      <c r="N1317" s="71"/>
      <c r="O1317" s="70"/>
      <c r="P1317" s="72"/>
    </row>
    <row r="1318" spans="1:16" ht="18.75" x14ac:dyDescent="0.3">
      <c r="A1318" s="60">
        <v>11</v>
      </c>
      <c r="B1318" s="62" t="s">
        <v>2392</v>
      </c>
      <c r="C1318" s="62" t="s">
        <v>2393</v>
      </c>
      <c r="D1318" s="62" t="s">
        <v>144</v>
      </c>
      <c r="E1318" s="62" t="s">
        <v>2467</v>
      </c>
      <c r="F1318" s="62" t="s">
        <v>2468</v>
      </c>
      <c r="G1318" s="64">
        <v>0.14000000000000001</v>
      </c>
      <c r="H1318" s="65">
        <v>8</v>
      </c>
      <c r="I1318" s="107">
        <v>6348</v>
      </c>
      <c r="J1318" s="67">
        <v>45579</v>
      </c>
      <c r="K1318" s="100"/>
      <c r="L1318" s="358"/>
      <c r="M1318" s="359"/>
      <c r="N1318" s="71"/>
      <c r="O1318" s="70"/>
      <c r="P1318" s="72"/>
    </row>
    <row r="1319" spans="1:16" ht="18.75" x14ac:dyDescent="0.3">
      <c r="A1319" s="60">
        <v>11</v>
      </c>
      <c r="B1319" s="62" t="s">
        <v>2392</v>
      </c>
      <c r="C1319" s="62" t="s">
        <v>2393</v>
      </c>
      <c r="D1319" s="62" t="s">
        <v>144</v>
      </c>
      <c r="E1319" s="62" t="s">
        <v>2469</v>
      </c>
      <c r="F1319" s="62" t="s">
        <v>347</v>
      </c>
      <c r="G1319" s="64">
        <v>0.14000000000000001</v>
      </c>
      <c r="H1319" s="65">
        <v>8</v>
      </c>
      <c r="I1319" s="107">
        <v>6348</v>
      </c>
      <c r="J1319" s="67">
        <v>45579</v>
      </c>
      <c r="K1319" s="100"/>
      <c r="L1319" s="358"/>
      <c r="M1319" s="359"/>
      <c r="N1319" s="71"/>
      <c r="O1319" s="70"/>
      <c r="P1319" s="72"/>
    </row>
    <row r="1320" spans="1:16" ht="30.75" x14ac:dyDescent="0.3">
      <c r="A1320" s="60">
        <v>11</v>
      </c>
      <c r="B1320" s="62" t="s">
        <v>2392</v>
      </c>
      <c r="C1320" s="62" t="s">
        <v>2393</v>
      </c>
      <c r="D1320" s="62" t="s">
        <v>144</v>
      </c>
      <c r="E1320" s="62" t="s">
        <v>2470</v>
      </c>
      <c r="F1320" s="62" t="s">
        <v>2471</v>
      </c>
      <c r="G1320" s="64">
        <v>0.24299999999999999</v>
      </c>
      <c r="H1320" s="65">
        <v>9</v>
      </c>
      <c r="I1320" s="107">
        <v>10948</v>
      </c>
      <c r="J1320" s="67">
        <v>45579</v>
      </c>
      <c r="K1320" s="100">
        <f>SUM(I1273:I1320)</f>
        <v>598888</v>
      </c>
      <c r="L1320" s="358"/>
      <c r="M1320" s="359"/>
      <c r="N1320" s="71">
        <v>661908</v>
      </c>
      <c r="O1320" s="70">
        <v>0</v>
      </c>
      <c r="P1320" s="72"/>
    </row>
    <row r="1321" spans="1:16" ht="18.75" x14ac:dyDescent="0.3">
      <c r="A1321" s="60">
        <v>11</v>
      </c>
      <c r="B1321" s="62" t="s">
        <v>2392</v>
      </c>
      <c r="C1321" s="62" t="s">
        <v>2472</v>
      </c>
      <c r="D1321" s="62" t="s">
        <v>144</v>
      </c>
      <c r="E1321" s="62" t="s">
        <v>2473</v>
      </c>
      <c r="F1321" s="62" t="s">
        <v>2474</v>
      </c>
      <c r="G1321" s="64">
        <v>0.13</v>
      </c>
      <c r="H1321" s="65">
        <v>10</v>
      </c>
      <c r="I1321" s="107">
        <v>20000</v>
      </c>
      <c r="J1321" s="67">
        <v>45580</v>
      </c>
      <c r="K1321" s="100"/>
      <c r="L1321" s="358"/>
      <c r="M1321" s="359"/>
      <c r="N1321" s="71"/>
      <c r="O1321" s="70"/>
      <c r="P1321" s="72"/>
    </row>
    <row r="1322" spans="1:16" ht="18.75" x14ac:dyDescent="0.3">
      <c r="A1322" s="60">
        <v>11</v>
      </c>
      <c r="B1322" s="62" t="s">
        <v>2392</v>
      </c>
      <c r="C1322" s="62" t="s">
        <v>2472</v>
      </c>
      <c r="D1322" s="62" t="s">
        <v>144</v>
      </c>
      <c r="E1322" s="62" t="s">
        <v>2475</v>
      </c>
      <c r="F1322" s="62" t="s">
        <v>2476</v>
      </c>
      <c r="G1322" s="64">
        <v>0.31</v>
      </c>
      <c r="H1322" s="65">
        <v>10</v>
      </c>
      <c r="I1322" s="107">
        <v>45000</v>
      </c>
      <c r="J1322" s="67">
        <v>45580</v>
      </c>
      <c r="K1322" s="100"/>
      <c r="L1322" s="358"/>
      <c r="M1322" s="359"/>
      <c r="N1322" s="71"/>
      <c r="O1322" s="70"/>
      <c r="P1322" s="72"/>
    </row>
    <row r="1323" spans="1:16" ht="18.75" x14ac:dyDescent="0.3">
      <c r="A1323" s="60">
        <v>11</v>
      </c>
      <c r="B1323" s="62" t="s">
        <v>2392</v>
      </c>
      <c r="C1323" s="62" t="s">
        <v>2472</v>
      </c>
      <c r="D1323" s="62" t="s">
        <v>144</v>
      </c>
      <c r="E1323" s="62" t="s">
        <v>2477</v>
      </c>
      <c r="F1323" s="62" t="s">
        <v>2478</v>
      </c>
      <c r="G1323" s="64">
        <v>0.16</v>
      </c>
      <c r="H1323" s="65">
        <v>8</v>
      </c>
      <c r="I1323" s="107">
        <v>18000</v>
      </c>
      <c r="J1323" s="67">
        <v>45580</v>
      </c>
      <c r="K1323" s="100">
        <f>SUM(I1321:I1323)</f>
        <v>83000</v>
      </c>
      <c r="L1323" s="358"/>
      <c r="M1323" s="359"/>
      <c r="N1323" s="71">
        <v>83000</v>
      </c>
      <c r="O1323" s="70">
        <v>0</v>
      </c>
      <c r="P1323" s="72"/>
    </row>
    <row r="1324" spans="1:16" ht="18.75" x14ac:dyDescent="0.3">
      <c r="A1324" s="60">
        <v>11</v>
      </c>
      <c r="B1324" s="62" t="s">
        <v>2392</v>
      </c>
      <c r="C1324" s="62" t="s">
        <v>2479</v>
      </c>
      <c r="D1324" s="62" t="s">
        <v>144</v>
      </c>
      <c r="E1324" s="62" t="s">
        <v>2480</v>
      </c>
      <c r="F1324" s="62" t="s">
        <v>1576</v>
      </c>
      <c r="G1324" s="64">
        <v>0.2</v>
      </c>
      <c r="H1324" s="65">
        <v>10</v>
      </c>
      <c r="I1324" s="107">
        <v>38500</v>
      </c>
      <c r="J1324" s="67">
        <v>45573</v>
      </c>
      <c r="K1324" s="100">
        <f>SUM(I1324)</f>
        <v>38500</v>
      </c>
      <c r="L1324" s="358"/>
      <c r="M1324" s="359"/>
      <c r="N1324" s="71">
        <v>38500</v>
      </c>
      <c r="O1324" s="70">
        <v>0</v>
      </c>
      <c r="P1324" s="72"/>
    </row>
    <row r="1325" spans="1:16" x14ac:dyDescent="0.25">
      <c r="A1325" s="290">
        <v>11</v>
      </c>
      <c r="B1325" s="148" t="s">
        <v>35</v>
      </c>
      <c r="C1325" s="278"/>
      <c r="D1325" s="52"/>
      <c r="E1325" s="52"/>
      <c r="F1325" s="52"/>
      <c r="G1325" s="53"/>
      <c r="H1325" s="54"/>
      <c r="I1325" s="55"/>
      <c r="J1325" s="56"/>
      <c r="K1325" s="85"/>
      <c r="L1325" s="329">
        <f>SUM(K1326:K1334)</f>
        <v>809145.26</v>
      </c>
      <c r="M1325" s="150"/>
      <c r="N1325" s="48"/>
      <c r="O1325" s="49"/>
      <c r="P1325" s="58"/>
    </row>
    <row r="1326" spans="1:16" ht="18.75" x14ac:dyDescent="0.3">
      <c r="A1326" s="60">
        <v>11</v>
      </c>
      <c r="B1326" s="62" t="s">
        <v>2481</v>
      </c>
      <c r="C1326" s="62" t="s">
        <v>2482</v>
      </c>
      <c r="D1326" s="62" t="s">
        <v>144</v>
      </c>
      <c r="E1326" s="62" t="s">
        <v>2483</v>
      </c>
      <c r="F1326" s="62" t="s">
        <v>233</v>
      </c>
      <c r="G1326" s="64">
        <v>0.40699999999999997</v>
      </c>
      <c r="H1326" s="65">
        <v>9</v>
      </c>
      <c r="I1326" s="107">
        <v>30000</v>
      </c>
      <c r="J1326" s="67">
        <v>45573</v>
      </c>
      <c r="K1326" s="291"/>
      <c r="L1326" s="358"/>
      <c r="M1326" s="359"/>
      <c r="N1326" s="71"/>
      <c r="O1326" s="70"/>
      <c r="P1326" s="72"/>
    </row>
    <row r="1327" spans="1:16" ht="18.75" x14ac:dyDescent="0.3">
      <c r="A1327" s="60">
        <v>11</v>
      </c>
      <c r="B1327" s="62" t="s">
        <v>2481</v>
      </c>
      <c r="C1327" s="62" t="s">
        <v>2482</v>
      </c>
      <c r="D1327" s="62" t="s">
        <v>144</v>
      </c>
      <c r="E1327" s="62" t="s">
        <v>1732</v>
      </c>
      <c r="F1327" s="62" t="s">
        <v>247</v>
      </c>
      <c r="G1327" s="64">
        <v>0.28699999999999998</v>
      </c>
      <c r="H1327" s="65">
        <v>9</v>
      </c>
      <c r="I1327" s="107">
        <v>21000</v>
      </c>
      <c r="J1327" s="67">
        <v>45573</v>
      </c>
      <c r="K1327" s="291"/>
      <c r="L1327" s="358"/>
      <c r="M1327" s="359"/>
      <c r="N1327" s="71"/>
      <c r="O1327" s="70"/>
      <c r="P1327" s="72"/>
    </row>
    <row r="1328" spans="1:16" ht="18.75" x14ac:dyDescent="0.3">
      <c r="A1328" s="60">
        <v>11</v>
      </c>
      <c r="B1328" s="62" t="s">
        <v>2481</v>
      </c>
      <c r="C1328" s="62" t="s">
        <v>2482</v>
      </c>
      <c r="D1328" s="62" t="s">
        <v>144</v>
      </c>
      <c r="E1328" s="62" t="s">
        <v>2484</v>
      </c>
      <c r="F1328" s="62" t="s">
        <v>2485</v>
      </c>
      <c r="G1328" s="64">
        <v>0.13200000000000001</v>
      </c>
      <c r="H1328" s="65">
        <v>8</v>
      </c>
      <c r="I1328" s="107">
        <v>10000</v>
      </c>
      <c r="J1328" s="67">
        <v>45573</v>
      </c>
      <c r="K1328" s="209">
        <f>SUM(I1326:I1328)</f>
        <v>61000</v>
      </c>
      <c r="L1328" s="358"/>
      <c r="M1328" s="359"/>
      <c r="N1328" s="71">
        <v>315000</v>
      </c>
      <c r="O1328" s="70">
        <v>0</v>
      </c>
      <c r="P1328" s="72"/>
    </row>
    <row r="1329" spans="1:16" ht="30.75" x14ac:dyDescent="0.3">
      <c r="A1329" s="60">
        <v>11</v>
      </c>
      <c r="B1329" s="62" t="s">
        <v>2481</v>
      </c>
      <c r="C1329" s="62" t="s">
        <v>2486</v>
      </c>
      <c r="D1329" s="62" t="s">
        <v>687</v>
      </c>
      <c r="E1329" s="62" t="s">
        <v>2487</v>
      </c>
      <c r="F1329" s="62" t="s">
        <v>2488</v>
      </c>
      <c r="G1329" s="64">
        <v>1</v>
      </c>
      <c r="H1329" s="65">
        <v>8</v>
      </c>
      <c r="I1329" s="107">
        <v>123586</v>
      </c>
      <c r="J1329" s="67">
        <v>45560</v>
      </c>
      <c r="K1329" s="291"/>
      <c r="L1329" s="358"/>
      <c r="M1329" s="359"/>
      <c r="N1329" s="71"/>
      <c r="O1329" s="70"/>
      <c r="P1329" s="72"/>
    </row>
    <row r="1330" spans="1:16" ht="30.75" x14ac:dyDescent="0.3">
      <c r="A1330" s="60">
        <v>11</v>
      </c>
      <c r="B1330" s="62" t="s">
        <v>2481</v>
      </c>
      <c r="C1330" s="62" t="s">
        <v>2486</v>
      </c>
      <c r="D1330" s="62" t="s">
        <v>687</v>
      </c>
      <c r="E1330" s="62" t="s">
        <v>2489</v>
      </c>
      <c r="F1330" s="62" t="s">
        <v>2490</v>
      </c>
      <c r="G1330" s="64">
        <v>1.1599999999999999</v>
      </c>
      <c r="H1330" s="65">
        <v>9</v>
      </c>
      <c r="I1330" s="107">
        <v>195009.2</v>
      </c>
      <c r="J1330" s="67">
        <v>45560</v>
      </c>
      <c r="K1330" s="291"/>
      <c r="L1330" s="358"/>
      <c r="M1330" s="359"/>
      <c r="N1330" s="71"/>
      <c r="O1330" s="70"/>
      <c r="P1330" s="72"/>
    </row>
    <row r="1331" spans="1:16" ht="30.75" x14ac:dyDescent="0.3">
      <c r="A1331" s="60">
        <v>11</v>
      </c>
      <c r="B1331" s="62" t="s">
        <v>2481</v>
      </c>
      <c r="C1331" s="62" t="s">
        <v>2486</v>
      </c>
      <c r="D1331" s="62" t="s">
        <v>687</v>
      </c>
      <c r="E1331" s="62" t="s">
        <v>2491</v>
      </c>
      <c r="F1331" s="62" t="s">
        <v>185</v>
      </c>
      <c r="G1331" s="64">
        <v>0.5</v>
      </c>
      <c r="H1331" s="65">
        <v>8</v>
      </c>
      <c r="I1331" s="107">
        <v>62268.800000000003</v>
      </c>
      <c r="J1331" s="67">
        <v>45560</v>
      </c>
      <c r="K1331" s="291"/>
      <c r="L1331" s="358"/>
      <c r="M1331" s="359"/>
      <c r="N1331" s="71"/>
      <c r="O1331" s="70"/>
      <c r="P1331" s="72"/>
    </row>
    <row r="1332" spans="1:16" ht="17.25" customHeight="1" x14ac:dyDescent="0.25">
      <c r="A1332" s="60">
        <v>11</v>
      </c>
      <c r="B1332" s="62" t="s">
        <v>2481</v>
      </c>
      <c r="C1332" s="62" t="s">
        <v>2486</v>
      </c>
      <c r="D1332" s="62" t="s">
        <v>687</v>
      </c>
      <c r="E1332" s="62" t="s">
        <v>2492</v>
      </c>
      <c r="F1332" s="62" t="s">
        <v>2081</v>
      </c>
      <c r="G1332" s="64">
        <v>1.7</v>
      </c>
      <c r="H1332" s="65">
        <v>10</v>
      </c>
      <c r="I1332" s="107">
        <v>188490</v>
      </c>
      <c r="J1332" s="67">
        <v>45925</v>
      </c>
      <c r="K1332" s="69"/>
      <c r="L1332" s="69"/>
      <c r="M1332" s="69"/>
      <c r="N1332" s="71"/>
      <c r="O1332" s="70"/>
      <c r="P1332" s="72"/>
    </row>
    <row r="1333" spans="1:16" ht="17.25" customHeight="1" x14ac:dyDescent="0.25">
      <c r="A1333" s="60">
        <v>11</v>
      </c>
      <c r="B1333" s="62" t="s">
        <v>2481</v>
      </c>
      <c r="C1333" s="62" t="s">
        <v>2486</v>
      </c>
      <c r="D1333" s="62" t="s">
        <v>687</v>
      </c>
      <c r="E1333" s="62" t="s">
        <v>2493</v>
      </c>
      <c r="F1333" s="62" t="s">
        <v>291</v>
      </c>
      <c r="G1333" s="64">
        <v>1.0900000000000001</v>
      </c>
      <c r="H1333" s="65">
        <v>8</v>
      </c>
      <c r="I1333" s="107">
        <v>119435.82</v>
      </c>
      <c r="J1333" s="67">
        <v>45925</v>
      </c>
      <c r="K1333" s="69"/>
      <c r="L1333" s="69"/>
      <c r="M1333" s="69"/>
      <c r="N1333" s="71"/>
      <c r="O1333" s="70"/>
      <c r="P1333" s="72"/>
    </row>
    <row r="1334" spans="1:16" ht="17.25" customHeight="1" x14ac:dyDescent="0.25">
      <c r="A1334" s="60">
        <v>11</v>
      </c>
      <c r="B1334" s="62" t="s">
        <v>2481</v>
      </c>
      <c r="C1334" s="62" t="s">
        <v>2486</v>
      </c>
      <c r="D1334" s="62" t="s">
        <v>687</v>
      </c>
      <c r="E1334" s="62" t="s">
        <v>2494</v>
      </c>
      <c r="F1334" s="62" t="s">
        <v>2495</v>
      </c>
      <c r="G1334" s="64">
        <v>0.54</v>
      </c>
      <c r="H1334" s="65">
        <v>8</v>
      </c>
      <c r="I1334" s="107">
        <v>59355.44</v>
      </c>
      <c r="J1334" s="67">
        <v>45925</v>
      </c>
      <c r="K1334" s="69">
        <f>SUM(I1329:I1334)</f>
        <v>748145.26</v>
      </c>
      <c r="L1334" s="143"/>
      <c r="M1334" s="69"/>
      <c r="N1334" s="71">
        <v>928244</v>
      </c>
      <c r="O1334" s="70">
        <v>240000</v>
      </c>
      <c r="P1334" s="72"/>
    </row>
    <row r="1335" spans="1:16" x14ac:dyDescent="0.25">
      <c r="A1335" s="290">
        <v>11</v>
      </c>
      <c r="B1335" s="148" t="s">
        <v>56</v>
      </c>
      <c r="C1335" s="278"/>
      <c r="D1335" s="52"/>
      <c r="E1335" s="52"/>
      <c r="F1335" s="52"/>
      <c r="G1335" s="53"/>
      <c r="H1335" s="54"/>
      <c r="I1335" s="55"/>
      <c r="J1335" s="56"/>
      <c r="K1335" s="85"/>
      <c r="L1335" s="329">
        <f>SUM(K1336:K1341)</f>
        <v>260141</v>
      </c>
      <c r="M1335" s="150"/>
      <c r="N1335" s="48"/>
      <c r="O1335" s="49"/>
      <c r="P1335" s="58"/>
    </row>
    <row r="1336" spans="1:16" x14ac:dyDescent="0.25">
      <c r="A1336" s="144">
        <v>11</v>
      </c>
      <c r="B1336" s="145" t="s">
        <v>2496</v>
      </c>
      <c r="C1336" s="86" t="s">
        <v>2497</v>
      </c>
      <c r="D1336" s="62" t="s">
        <v>144</v>
      </c>
      <c r="E1336" s="62" t="s">
        <v>266</v>
      </c>
      <c r="F1336" s="62" t="s">
        <v>2498</v>
      </c>
      <c r="G1336" s="64">
        <v>0.22</v>
      </c>
      <c r="H1336" s="155">
        <v>10</v>
      </c>
      <c r="I1336" s="143">
        <v>28000</v>
      </c>
      <c r="J1336" s="292">
        <v>45572</v>
      </c>
      <c r="K1336" s="209"/>
      <c r="L1336" s="331"/>
      <c r="M1336" s="76"/>
      <c r="N1336" s="71"/>
      <c r="O1336" s="70"/>
      <c r="P1336" s="72"/>
    </row>
    <row r="1337" spans="1:16" x14ac:dyDescent="0.25">
      <c r="A1337" s="144">
        <v>11</v>
      </c>
      <c r="B1337" s="145" t="s">
        <v>2496</v>
      </c>
      <c r="C1337" s="86" t="s">
        <v>2497</v>
      </c>
      <c r="D1337" s="62" t="s">
        <v>144</v>
      </c>
      <c r="E1337" s="62" t="s">
        <v>2499</v>
      </c>
      <c r="F1337" s="62" t="s">
        <v>2500</v>
      </c>
      <c r="G1337" s="64">
        <v>7.0000000000000007E-2</v>
      </c>
      <c r="H1337" s="155">
        <v>10</v>
      </c>
      <c r="I1337" s="143">
        <v>9000</v>
      </c>
      <c r="J1337" s="292">
        <v>45572</v>
      </c>
      <c r="K1337" s="209">
        <f>SUM(I1336:I1337)</f>
        <v>37000</v>
      </c>
      <c r="L1337" s="331"/>
      <c r="M1337" s="76"/>
      <c r="N1337" s="71">
        <v>37000</v>
      </c>
      <c r="O1337" s="70">
        <v>0</v>
      </c>
      <c r="P1337" s="72"/>
    </row>
    <row r="1338" spans="1:16" x14ac:dyDescent="0.25">
      <c r="A1338" s="144">
        <v>11</v>
      </c>
      <c r="B1338" s="145" t="s">
        <v>2496</v>
      </c>
      <c r="C1338" s="86" t="s">
        <v>2501</v>
      </c>
      <c r="D1338" s="62" t="s">
        <v>359</v>
      </c>
      <c r="E1338" s="62" t="s">
        <v>2502</v>
      </c>
      <c r="F1338" s="62" t="s">
        <v>1535</v>
      </c>
      <c r="G1338" s="64">
        <v>0.31</v>
      </c>
      <c r="H1338" s="155">
        <v>10</v>
      </c>
      <c r="I1338" s="143">
        <v>41970</v>
      </c>
      <c r="J1338" s="292">
        <v>45569</v>
      </c>
      <c r="K1338" s="209"/>
      <c r="L1338" s="331"/>
      <c r="M1338" s="76"/>
      <c r="N1338" s="71"/>
      <c r="O1338" s="70"/>
      <c r="P1338" s="72"/>
    </row>
    <row r="1339" spans="1:16" x14ac:dyDescent="0.25">
      <c r="A1339" s="144">
        <v>11</v>
      </c>
      <c r="B1339" s="145" t="s">
        <v>2496</v>
      </c>
      <c r="C1339" s="86" t="s">
        <v>2501</v>
      </c>
      <c r="D1339" s="62" t="s">
        <v>359</v>
      </c>
      <c r="E1339" s="62" t="s">
        <v>2503</v>
      </c>
      <c r="F1339" s="62" t="s">
        <v>2504</v>
      </c>
      <c r="G1339" s="64">
        <v>0.23</v>
      </c>
      <c r="H1339" s="155">
        <v>8</v>
      </c>
      <c r="I1339" s="143">
        <v>20985</v>
      </c>
      <c r="J1339" s="292">
        <v>45569</v>
      </c>
      <c r="K1339" s="209"/>
      <c r="L1339" s="331"/>
      <c r="M1339" s="76"/>
      <c r="N1339" s="71"/>
      <c r="O1339" s="70"/>
      <c r="P1339" s="72"/>
    </row>
    <row r="1340" spans="1:16" x14ac:dyDescent="0.25">
      <c r="A1340" s="144">
        <v>11</v>
      </c>
      <c r="B1340" s="145" t="s">
        <v>2496</v>
      </c>
      <c r="C1340" s="86" t="s">
        <v>2501</v>
      </c>
      <c r="D1340" s="62" t="s">
        <v>359</v>
      </c>
      <c r="E1340" s="62" t="s">
        <v>2505</v>
      </c>
      <c r="F1340" s="62" t="s">
        <v>2506</v>
      </c>
      <c r="G1340" s="64">
        <v>0.73</v>
      </c>
      <c r="H1340" s="155">
        <v>9</v>
      </c>
      <c r="I1340" s="143">
        <v>69950</v>
      </c>
      <c r="J1340" s="292">
        <v>45569</v>
      </c>
      <c r="K1340" s="209"/>
      <c r="L1340" s="331"/>
      <c r="M1340" s="76"/>
      <c r="N1340" s="71"/>
      <c r="O1340" s="70"/>
      <c r="P1340" s="72"/>
    </row>
    <row r="1341" spans="1:16" x14ac:dyDescent="0.25">
      <c r="A1341" s="144">
        <v>11</v>
      </c>
      <c r="B1341" s="145" t="s">
        <v>2496</v>
      </c>
      <c r="C1341" s="86" t="s">
        <v>2501</v>
      </c>
      <c r="D1341" s="62" t="s">
        <v>359</v>
      </c>
      <c r="E1341" s="62" t="s">
        <v>2507</v>
      </c>
      <c r="F1341" s="62" t="s">
        <v>2508</v>
      </c>
      <c r="G1341" s="64">
        <v>0.65</v>
      </c>
      <c r="H1341" s="155">
        <v>8</v>
      </c>
      <c r="I1341" s="143">
        <v>90236</v>
      </c>
      <c r="J1341" s="292">
        <v>45569</v>
      </c>
      <c r="K1341" s="209">
        <f>SUM(I1338:I1341)</f>
        <v>223141</v>
      </c>
      <c r="L1341" s="331"/>
      <c r="M1341" s="76"/>
      <c r="N1341" s="71">
        <v>299216</v>
      </c>
      <c r="O1341" s="70">
        <v>0</v>
      </c>
      <c r="P1341" s="72"/>
    </row>
    <row r="1342" spans="1:16" x14ac:dyDescent="0.25">
      <c r="A1342" s="290">
        <v>11</v>
      </c>
      <c r="B1342" s="148" t="s">
        <v>63</v>
      </c>
      <c r="C1342" s="278"/>
      <c r="D1342" s="52"/>
      <c r="E1342" s="52"/>
      <c r="F1342" s="52"/>
      <c r="G1342" s="53"/>
      <c r="H1342" s="54"/>
      <c r="I1342" s="55"/>
      <c r="J1342" s="56"/>
      <c r="K1342" s="85"/>
      <c r="L1342" s="329">
        <f>SUM(K1343:K1346)</f>
        <v>742402.7</v>
      </c>
      <c r="M1342" s="150"/>
      <c r="N1342" s="48"/>
      <c r="O1342" s="49"/>
      <c r="P1342" s="58"/>
    </row>
    <row r="1343" spans="1:16" x14ac:dyDescent="0.25">
      <c r="A1343" s="144">
        <v>11</v>
      </c>
      <c r="B1343" s="145" t="s">
        <v>2509</v>
      </c>
      <c r="C1343" s="86" t="s">
        <v>2510</v>
      </c>
      <c r="D1343" s="62" t="s">
        <v>359</v>
      </c>
      <c r="E1343" s="62" t="s">
        <v>2511</v>
      </c>
      <c r="F1343" s="62" t="s">
        <v>1201</v>
      </c>
      <c r="G1343" s="64">
        <v>0.82099999999999995</v>
      </c>
      <c r="H1343" s="155">
        <v>8</v>
      </c>
      <c r="I1343" s="143">
        <v>80860.7</v>
      </c>
      <c r="J1343" s="292">
        <v>45580</v>
      </c>
      <c r="K1343" s="209">
        <f>SUM(I1343:I1343)</f>
        <v>80860.7</v>
      </c>
      <c r="L1343" s="331"/>
      <c r="M1343" s="76"/>
      <c r="N1343" s="71">
        <v>528596.9</v>
      </c>
      <c r="O1343" s="70">
        <v>0</v>
      </c>
      <c r="P1343" s="72"/>
    </row>
    <row r="1344" spans="1:16" x14ac:dyDescent="0.25">
      <c r="A1344" s="144">
        <v>11</v>
      </c>
      <c r="B1344" s="145" t="s">
        <v>2509</v>
      </c>
      <c r="C1344" s="86" t="s">
        <v>2512</v>
      </c>
      <c r="D1344" s="62" t="s">
        <v>359</v>
      </c>
      <c r="E1344" s="62" t="s">
        <v>2513</v>
      </c>
      <c r="F1344" s="62" t="s">
        <v>2514</v>
      </c>
      <c r="G1344" s="64">
        <v>2.2000000000000002</v>
      </c>
      <c r="H1344" s="155">
        <v>9</v>
      </c>
      <c r="I1344" s="143">
        <v>279885</v>
      </c>
      <c r="J1344" s="292">
        <v>45565</v>
      </c>
      <c r="K1344" s="209"/>
      <c r="L1344" s="331"/>
      <c r="M1344" s="76"/>
      <c r="N1344" s="71"/>
      <c r="O1344" s="70"/>
      <c r="P1344" s="72"/>
    </row>
    <row r="1345" spans="1:22" x14ac:dyDescent="0.25">
      <c r="A1345" s="144">
        <v>11</v>
      </c>
      <c r="B1345" s="145" t="s">
        <v>2509</v>
      </c>
      <c r="C1345" s="86" t="s">
        <v>2512</v>
      </c>
      <c r="D1345" s="62" t="s">
        <v>359</v>
      </c>
      <c r="E1345" s="62" t="s">
        <v>2515</v>
      </c>
      <c r="F1345" s="62" t="s">
        <v>2516</v>
      </c>
      <c r="G1345" s="64">
        <v>1.6</v>
      </c>
      <c r="H1345" s="155">
        <v>10</v>
      </c>
      <c r="I1345" s="143">
        <v>208244</v>
      </c>
      <c r="J1345" s="292">
        <v>45565</v>
      </c>
      <c r="K1345" s="209"/>
      <c r="L1345" s="331"/>
      <c r="M1345" s="76"/>
      <c r="N1345" s="71"/>
      <c r="O1345" s="70"/>
      <c r="P1345" s="72"/>
    </row>
    <row r="1346" spans="1:22" x14ac:dyDescent="0.25">
      <c r="A1346" s="144">
        <v>11</v>
      </c>
      <c r="B1346" s="145" t="s">
        <v>2509</v>
      </c>
      <c r="C1346" s="86" t="s">
        <v>2512</v>
      </c>
      <c r="D1346" s="62" t="s">
        <v>359</v>
      </c>
      <c r="E1346" s="62" t="s">
        <v>2517</v>
      </c>
      <c r="F1346" s="62" t="s">
        <v>2518</v>
      </c>
      <c r="G1346" s="64">
        <v>1.5</v>
      </c>
      <c r="H1346" s="155">
        <v>9</v>
      </c>
      <c r="I1346" s="143">
        <v>173413</v>
      </c>
      <c r="J1346" s="292">
        <v>45565</v>
      </c>
      <c r="K1346" s="209">
        <f>SUM(I1344:I1346)</f>
        <v>661542</v>
      </c>
      <c r="L1346" s="331"/>
      <c r="M1346" s="76"/>
      <c r="N1346" s="71">
        <f>SUM(I1344:I1346)</f>
        <v>661542</v>
      </c>
      <c r="O1346" s="70">
        <v>31000</v>
      </c>
      <c r="P1346" s="72"/>
    </row>
    <row r="1347" spans="1:22" x14ac:dyDescent="0.25">
      <c r="A1347" s="290">
        <v>11</v>
      </c>
      <c r="B1347" s="148" t="s">
        <v>68</v>
      </c>
      <c r="C1347" s="278"/>
      <c r="D1347" s="52"/>
      <c r="E1347" s="52"/>
      <c r="F1347" s="52"/>
      <c r="G1347" s="53"/>
      <c r="H1347" s="54"/>
      <c r="I1347" s="55"/>
      <c r="J1347" s="56"/>
      <c r="K1347" s="85"/>
      <c r="L1347" s="329">
        <f>SUM(K1348:K1355)</f>
        <v>1011025</v>
      </c>
      <c r="M1347" s="150"/>
      <c r="N1347" s="48"/>
      <c r="O1347" s="49"/>
      <c r="P1347" s="58"/>
    </row>
    <row r="1348" spans="1:22" s="82" customFormat="1" ht="30" x14ac:dyDescent="0.25">
      <c r="A1348" s="323">
        <v>11</v>
      </c>
      <c r="B1348" s="145" t="s">
        <v>2519</v>
      </c>
      <c r="C1348" s="62" t="s">
        <v>2659</v>
      </c>
      <c r="D1348" s="62" t="s">
        <v>1173</v>
      </c>
      <c r="E1348" s="62" t="s">
        <v>2660</v>
      </c>
      <c r="F1348" s="63" t="s">
        <v>678</v>
      </c>
      <c r="G1348" s="64">
        <v>0.53500000000000003</v>
      </c>
      <c r="H1348" s="155">
        <v>8</v>
      </c>
      <c r="I1348" s="66">
        <v>114025</v>
      </c>
      <c r="J1348" s="324">
        <v>45562</v>
      </c>
      <c r="K1348" s="68">
        <f>SUM(I1348)</f>
        <v>114025</v>
      </c>
      <c r="L1348" s="333"/>
      <c r="M1348" s="334"/>
      <c r="N1348" s="70">
        <v>114025</v>
      </c>
      <c r="O1348" s="70">
        <v>0</v>
      </c>
      <c r="P1348" s="80"/>
      <c r="Q1348" s="80"/>
      <c r="R1348" s="63"/>
      <c r="S1348" s="62"/>
      <c r="T1348" s="70"/>
      <c r="U1348" s="80"/>
      <c r="V1348" s="80"/>
    </row>
    <row r="1349" spans="1:22" x14ac:dyDescent="0.25">
      <c r="A1349" s="144">
        <v>11</v>
      </c>
      <c r="B1349" s="145" t="s">
        <v>2519</v>
      </c>
      <c r="C1349" s="86" t="s">
        <v>2520</v>
      </c>
      <c r="D1349" s="62" t="s">
        <v>144</v>
      </c>
      <c r="E1349" s="62" t="s">
        <v>2521</v>
      </c>
      <c r="F1349" s="62" t="s">
        <v>2522</v>
      </c>
      <c r="G1349" s="64">
        <v>1.4</v>
      </c>
      <c r="H1349" s="155">
        <v>9</v>
      </c>
      <c r="I1349" s="143">
        <v>117000</v>
      </c>
      <c r="J1349" s="67">
        <v>45568</v>
      </c>
      <c r="K1349" s="209"/>
      <c r="L1349" s="331"/>
      <c r="M1349" s="76"/>
      <c r="N1349" s="71"/>
      <c r="O1349" s="70"/>
      <c r="P1349" s="72"/>
    </row>
    <row r="1350" spans="1:22" x14ac:dyDescent="0.25">
      <c r="A1350" s="144">
        <v>11</v>
      </c>
      <c r="B1350" s="145" t="s">
        <v>2519</v>
      </c>
      <c r="C1350" s="86" t="s">
        <v>2520</v>
      </c>
      <c r="D1350" s="62" t="s">
        <v>144</v>
      </c>
      <c r="E1350" s="62" t="s">
        <v>2523</v>
      </c>
      <c r="F1350" s="62" t="s">
        <v>2524</v>
      </c>
      <c r="G1350" s="64">
        <v>1.7350000000000001</v>
      </c>
      <c r="H1350" s="155">
        <v>9</v>
      </c>
      <c r="I1350" s="143">
        <v>165000</v>
      </c>
      <c r="J1350" s="67">
        <v>45568</v>
      </c>
      <c r="K1350" s="209"/>
      <c r="L1350" s="331"/>
      <c r="M1350" s="76"/>
      <c r="N1350" s="71"/>
      <c r="O1350" s="70"/>
      <c r="P1350" s="72"/>
    </row>
    <row r="1351" spans="1:22" x14ac:dyDescent="0.25">
      <c r="A1351" s="144">
        <v>11</v>
      </c>
      <c r="B1351" s="145" t="s">
        <v>2519</v>
      </c>
      <c r="C1351" s="86" t="s">
        <v>2520</v>
      </c>
      <c r="D1351" s="62" t="s">
        <v>144</v>
      </c>
      <c r="E1351" s="62" t="s">
        <v>2525</v>
      </c>
      <c r="F1351" s="62" t="s">
        <v>640</v>
      </c>
      <c r="G1351" s="64">
        <v>2.62</v>
      </c>
      <c r="H1351" s="155">
        <v>9</v>
      </c>
      <c r="I1351" s="143">
        <v>235000</v>
      </c>
      <c r="J1351" s="67">
        <v>45568</v>
      </c>
      <c r="K1351" s="209"/>
      <c r="L1351" s="331"/>
      <c r="M1351" s="76"/>
      <c r="N1351" s="71"/>
      <c r="O1351" s="70"/>
      <c r="P1351" s="72"/>
    </row>
    <row r="1352" spans="1:22" x14ac:dyDescent="0.25">
      <c r="A1352" s="144">
        <v>11</v>
      </c>
      <c r="B1352" s="145" t="s">
        <v>2519</v>
      </c>
      <c r="C1352" s="86" t="s">
        <v>2520</v>
      </c>
      <c r="D1352" s="62" t="s">
        <v>144</v>
      </c>
      <c r="E1352" s="62" t="s">
        <v>2526</v>
      </c>
      <c r="F1352" s="62" t="s">
        <v>1061</v>
      </c>
      <c r="G1352" s="64">
        <v>0.7</v>
      </c>
      <c r="H1352" s="155">
        <v>9</v>
      </c>
      <c r="I1352" s="143">
        <v>59000</v>
      </c>
      <c r="J1352" s="67">
        <v>45568</v>
      </c>
      <c r="K1352" s="209">
        <f>SUM(I1349:I1352)</f>
        <v>576000</v>
      </c>
      <c r="L1352" s="331"/>
      <c r="M1352" s="76"/>
      <c r="N1352" s="71">
        <v>576000</v>
      </c>
      <c r="O1352" s="70">
        <v>0</v>
      </c>
      <c r="P1352" s="72"/>
    </row>
    <row r="1353" spans="1:22" x14ac:dyDescent="0.25">
      <c r="A1353" s="144">
        <v>11</v>
      </c>
      <c r="B1353" s="145" t="s">
        <v>2519</v>
      </c>
      <c r="C1353" s="86" t="s">
        <v>2520</v>
      </c>
      <c r="D1353" s="62" t="s">
        <v>144</v>
      </c>
      <c r="E1353" s="62" t="s">
        <v>2527</v>
      </c>
      <c r="F1353" s="62" t="s">
        <v>2528</v>
      </c>
      <c r="G1353" s="64">
        <v>2.0299999999999998</v>
      </c>
      <c r="H1353" s="155">
        <v>8</v>
      </c>
      <c r="I1353" s="143">
        <v>89000</v>
      </c>
      <c r="J1353" s="67">
        <v>45579</v>
      </c>
      <c r="K1353" s="209"/>
      <c r="L1353" s="331"/>
      <c r="M1353" s="76"/>
      <c r="N1353" s="71"/>
      <c r="O1353" s="70"/>
      <c r="P1353" s="72"/>
    </row>
    <row r="1354" spans="1:22" x14ac:dyDescent="0.25">
      <c r="A1354" s="144">
        <v>11</v>
      </c>
      <c r="B1354" s="145" t="s">
        <v>2519</v>
      </c>
      <c r="C1354" s="86" t="s">
        <v>2520</v>
      </c>
      <c r="D1354" s="62" t="s">
        <v>144</v>
      </c>
      <c r="E1354" s="62" t="s">
        <v>2529</v>
      </c>
      <c r="F1354" s="62" t="s">
        <v>2530</v>
      </c>
      <c r="G1354" s="64">
        <v>1.78</v>
      </c>
      <c r="H1354" s="155">
        <v>8</v>
      </c>
      <c r="I1354" s="143">
        <v>159000</v>
      </c>
      <c r="J1354" s="67">
        <v>45579</v>
      </c>
      <c r="K1354" s="209"/>
      <c r="L1354" s="331"/>
      <c r="M1354" s="76"/>
      <c r="N1354" s="71"/>
      <c r="O1354" s="70"/>
      <c r="P1354" s="72"/>
    </row>
    <row r="1355" spans="1:22" x14ac:dyDescent="0.25">
      <c r="A1355" s="144">
        <v>11</v>
      </c>
      <c r="B1355" s="145" t="s">
        <v>2519</v>
      </c>
      <c r="C1355" s="86" t="s">
        <v>2520</v>
      </c>
      <c r="D1355" s="62" t="s">
        <v>144</v>
      </c>
      <c r="E1355" s="62" t="s">
        <v>2531</v>
      </c>
      <c r="F1355" s="62" t="s">
        <v>1944</v>
      </c>
      <c r="G1355" s="64">
        <v>0.87</v>
      </c>
      <c r="H1355" s="155">
        <v>8</v>
      </c>
      <c r="I1355" s="143">
        <v>73000</v>
      </c>
      <c r="J1355" s="67">
        <v>45579</v>
      </c>
      <c r="K1355" s="209">
        <f>SUM(I1353:I1355)</f>
        <v>321000</v>
      </c>
      <c r="L1355" s="331"/>
      <c r="M1355" s="76"/>
      <c r="N1355" s="71">
        <v>455000</v>
      </c>
      <c r="O1355" s="70">
        <v>0</v>
      </c>
      <c r="P1355" s="72"/>
    </row>
    <row r="1356" spans="1:22" x14ac:dyDescent="0.25">
      <c r="A1356" s="290">
        <v>11</v>
      </c>
      <c r="B1356" s="148" t="s">
        <v>70</v>
      </c>
      <c r="C1356" s="278"/>
      <c r="D1356" s="52"/>
      <c r="E1356" s="52"/>
      <c r="F1356" s="52"/>
      <c r="G1356" s="53"/>
      <c r="H1356" s="54"/>
      <c r="I1356" s="55"/>
      <c r="J1356" s="56"/>
      <c r="K1356" s="85"/>
      <c r="L1356" s="329">
        <f>SUM(K1357:K1361)</f>
        <v>347400</v>
      </c>
      <c r="M1356" s="150"/>
      <c r="N1356" s="48"/>
      <c r="O1356" s="49"/>
      <c r="P1356" s="58"/>
    </row>
    <row r="1357" spans="1:22" x14ac:dyDescent="0.25">
      <c r="A1357" s="60">
        <v>11</v>
      </c>
      <c r="B1357" s="62" t="s">
        <v>2532</v>
      </c>
      <c r="C1357" s="62" t="s">
        <v>2533</v>
      </c>
      <c r="D1357" s="62" t="s">
        <v>144</v>
      </c>
      <c r="E1357" s="79" t="s">
        <v>2534</v>
      </c>
      <c r="F1357" s="79" t="s">
        <v>2535</v>
      </c>
      <c r="G1357" s="80">
        <v>0.63600000000000001</v>
      </c>
      <c r="H1357" s="65">
        <v>9</v>
      </c>
      <c r="I1357" s="107">
        <v>150000</v>
      </c>
      <c r="J1357" s="67">
        <v>45561</v>
      </c>
      <c r="K1357" s="69"/>
      <c r="L1357" s="67"/>
      <c r="M1357" s="67"/>
      <c r="N1357" s="71"/>
      <c r="O1357" s="70"/>
      <c r="P1357" s="81"/>
    </row>
    <row r="1358" spans="1:22" x14ac:dyDescent="0.25">
      <c r="A1358" s="60">
        <v>11</v>
      </c>
      <c r="B1358" s="62" t="s">
        <v>2532</v>
      </c>
      <c r="C1358" s="62" t="s">
        <v>2533</v>
      </c>
      <c r="D1358" s="62" t="s">
        <v>144</v>
      </c>
      <c r="E1358" s="79" t="s">
        <v>2536</v>
      </c>
      <c r="F1358" s="79" t="s">
        <v>2054</v>
      </c>
      <c r="G1358" s="80">
        <v>0.50600000000000001</v>
      </c>
      <c r="H1358" s="65">
        <v>9</v>
      </c>
      <c r="I1358" s="107">
        <v>105600</v>
      </c>
      <c r="J1358" s="67">
        <v>45561</v>
      </c>
      <c r="K1358" s="69"/>
      <c r="L1358" s="67"/>
      <c r="M1358" s="67"/>
      <c r="N1358" s="71"/>
      <c r="O1358" s="70"/>
      <c r="P1358" s="81"/>
    </row>
    <row r="1359" spans="1:22" x14ac:dyDescent="0.25">
      <c r="A1359" s="60">
        <v>11</v>
      </c>
      <c r="B1359" s="62" t="s">
        <v>2532</v>
      </c>
      <c r="C1359" s="62" t="s">
        <v>2533</v>
      </c>
      <c r="D1359" s="62" t="s">
        <v>144</v>
      </c>
      <c r="E1359" s="79" t="s">
        <v>2537</v>
      </c>
      <c r="F1359" s="79" t="s">
        <v>682</v>
      </c>
      <c r="G1359" s="80">
        <v>0.08</v>
      </c>
      <c r="H1359" s="65">
        <v>8</v>
      </c>
      <c r="I1359" s="107">
        <v>20000</v>
      </c>
      <c r="J1359" s="67">
        <v>45561</v>
      </c>
      <c r="K1359" s="69"/>
      <c r="L1359" s="67"/>
      <c r="M1359" s="67"/>
      <c r="N1359" s="71"/>
      <c r="O1359" s="70"/>
      <c r="P1359" s="81"/>
    </row>
    <row r="1360" spans="1:22" x14ac:dyDescent="0.25">
      <c r="A1360" s="60">
        <v>11</v>
      </c>
      <c r="B1360" s="62" t="s">
        <v>2532</v>
      </c>
      <c r="C1360" s="62" t="s">
        <v>2533</v>
      </c>
      <c r="D1360" s="62" t="s">
        <v>144</v>
      </c>
      <c r="E1360" s="79" t="s">
        <v>2538</v>
      </c>
      <c r="F1360" s="79" t="s">
        <v>2539</v>
      </c>
      <c r="G1360" s="80">
        <v>0.20200000000000001</v>
      </c>
      <c r="H1360" s="65">
        <v>8</v>
      </c>
      <c r="I1360" s="107">
        <v>40000</v>
      </c>
      <c r="J1360" s="67">
        <v>45561</v>
      </c>
      <c r="K1360" s="69">
        <f>SUM(I1357:I1360)</f>
        <v>315600</v>
      </c>
      <c r="L1360" s="67"/>
      <c r="M1360" s="67"/>
      <c r="N1360" s="71">
        <v>315600</v>
      </c>
      <c r="O1360" s="70">
        <v>0</v>
      </c>
      <c r="P1360" s="81"/>
    </row>
    <row r="1361" spans="1:16" x14ac:dyDescent="0.25">
      <c r="A1361" s="60">
        <v>11</v>
      </c>
      <c r="B1361" s="62" t="s">
        <v>2532</v>
      </c>
      <c r="C1361" s="62" t="s">
        <v>2540</v>
      </c>
      <c r="D1361" s="62" t="s">
        <v>144</v>
      </c>
      <c r="E1361" s="79" t="s">
        <v>2541</v>
      </c>
      <c r="F1361" s="79" t="s">
        <v>1372</v>
      </c>
      <c r="G1361" s="80">
        <v>0.43</v>
      </c>
      <c r="H1361" s="65">
        <v>9</v>
      </c>
      <c r="I1361" s="107">
        <v>31800</v>
      </c>
      <c r="J1361" s="67">
        <v>45568</v>
      </c>
      <c r="K1361" s="69">
        <f>SUM(I1361:I1361)</f>
        <v>31800</v>
      </c>
      <c r="L1361" s="67"/>
      <c r="M1361" s="67"/>
      <c r="N1361" s="71">
        <f>SUM(I1361:I1361)</f>
        <v>31800</v>
      </c>
      <c r="O1361" s="70">
        <v>0</v>
      </c>
      <c r="P1361" s="81"/>
    </row>
    <row r="1362" spans="1:16" x14ac:dyDescent="0.25">
      <c r="A1362" s="290">
        <v>11</v>
      </c>
      <c r="B1362" s="148" t="s">
        <v>73</v>
      </c>
      <c r="C1362" s="278"/>
      <c r="D1362" s="52"/>
      <c r="E1362" s="52"/>
      <c r="F1362" s="52"/>
      <c r="G1362" s="53"/>
      <c r="H1362" s="54"/>
      <c r="I1362" s="55"/>
      <c r="J1362" s="56"/>
      <c r="K1362" s="85"/>
      <c r="L1362" s="329">
        <f>SUM(K1363:K1380)</f>
        <v>923253</v>
      </c>
      <c r="M1362" s="150"/>
      <c r="N1362" s="48"/>
      <c r="O1362" s="49"/>
      <c r="P1362" s="58"/>
    </row>
    <row r="1363" spans="1:16" x14ac:dyDescent="0.25">
      <c r="A1363" s="144">
        <v>11</v>
      </c>
      <c r="B1363" s="145" t="s">
        <v>2542</v>
      </c>
      <c r="C1363" s="86" t="s">
        <v>2543</v>
      </c>
      <c r="D1363" s="62" t="s">
        <v>359</v>
      </c>
      <c r="E1363" s="62" t="s">
        <v>2544</v>
      </c>
      <c r="F1363" s="62" t="s">
        <v>723</v>
      </c>
      <c r="G1363" s="64">
        <v>0.81</v>
      </c>
      <c r="H1363" s="155">
        <v>10</v>
      </c>
      <c r="I1363" s="143">
        <v>75148.5</v>
      </c>
      <c r="J1363" s="67">
        <v>45573</v>
      </c>
      <c r="K1363" s="78"/>
      <c r="L1363" s="331"/>
      <c r="M1363" s="76"/>
      <c r="N1363" s="71"/>
      <c r="O1363" s="70"/>
      <c r="P1363" s="72"/>
    </row>
    <row r="1364" spans="1:16" x14ac:dyDescent="0.25">
      <c r="A1364" s="144">
        <v>11</v>
      </c>
      <c r="B1364" s="145" t="s">
        <v>2542</v>
      </c>
      <c r="C1364" s="86" t="s">
        <v>2543</v>
      </c>
      <c r="D1364" s="62" t="s">
        <v>359</v>
      </c>
      <c r="E1364" s="62" t="s">
        <v>2545</v>
      </c>
      <c r="F1364" s="62" t="s">
        <v>1669</v>
      </c>
      <c r="G1364" s="64">
        <v>1.45</v>
      </c>
      <c r="H1364" s="155">
        <v>10</v>
      </c>
      <c r="I1364" s="143">
        <v>121669</v>
      </c>
      <c r="J1364" s="67">
        <v>45573</v>
      </c>
      <c r="K1364" s="78"/>
      <c r="L1364" s="331"/>
      <c r="M1364" s="76"/>
      <c r="N1364" s="71"/>
      <c r="O1364" s="70"/>
      <c r="P1364" s="72"/>
    </row>
    <row r="1365" spans="1:16" x14ac:dyDescent="0.25">
      <c r="A1365" s="144">
        <v>11</v>
      </c>
      <c r="B1365" s="145" t="s">
        <v>2542</v>
      </c>
      <c r="C1365" s="86" t="s">
        <v>2543</v>
      </c>
      <c r="D1365" s="62" t="s">
        <v>359</v>
      </c>
      <c r="E1365" s="62" t="s">
        <v>442</v>
      </c>
      <c r="F1365" s="62" t="s">
        <v>1381</v>
      </c>
      <c r="G1365" s="64">
        <v>2.2400000000000002</v>
      </c>
      <c r="H1365" s="155">
        <v>10</v>
      </c>
      <c r="I1365" s="143">
        <v>218288.5</v>
      </c>
      <c r="J1365" s="67">
        <v>45573</v>
      </c>
      <c r="K1365" s="78"/>
      <c r="L1365" s="331"/>
      <c r="M1365" s="76"/>
      <c r="N1365" s="71"/>
      <c r="O1365" s="70"/>
      <c r="P1365" s="72"/>
    </row>
    <row r="1366" spans="1:16" x14ac:dyDescent="0.25">
      <c r="A1366" s="144">
        <v>11</v>
      </c>
      <c r="B1366" s="145" t="s">
        <v>2542</v>
      </c>
      <c r="C1366" s="86" t="s">
        <v>2543</v>
      </c>
      <c r="D1366" s="62" t="s">
        <v>359</v>
      </c>
      <c r="E1366" s="62" t="s">
        <v>2546</v>
      </c>
      <c r="F1366" s="62" t="s">
        <v>179</v>
      </c>
      <c r="G1366" s="64">
        <v>0.68</v>
      </c>
      <c r="H1366" s="155">
        <v>10</v>
      </c>
      <c r="I1366" s="143">
        <v>57256</v>
      </c>
      <c r="J1366" s="67">
        <v>45573</v>
      </c>
      <c r="K1366" s="78"/>
      <c r="L1366" s="331"/>
      <c r="M1366" s="76"/>
      <c r="N1366" s="71"/>
      <c r="O1366" s="70"/>
      <c r="P1366" s="72"/>
    </row>
    <row r="1367" spans="1:16" x14ac:dyDescent="0.25">
      <c r="A1367" s="144">
        <v>11</v>
      </c>
      <c r="B1367" s="145" t="s">
        <v>2542</v>
      </c>
      <c r="C1367" s="86" t="s">
        <v>2543</v>
      </c>
      <c r="D1367" s="62" t="s">
        <v>359</v>
      </c>
      <c r="E1367" s="62" t="s">
        <v>2547</v>
      </c>
      <c r="F1367" s="62" t="s">
        <v>1255</v>
      </c>
      <c r="G1367" s="64">
        <v>0.55000000000000004</v>
      </c>
      <c r="H1367" s="155">
        <v>10</v>
      </c>
      <c r="I1367" s="143">
        <v>46520.5</v>
      </c>
      <c r="J1367" s="67">
        <v>45573</v>
      </c>
      <c r="K1367" s="78"/>
      <c r="L1367" s="331"/>
      <c r="M1367" s="76"/>
      <c r="N1367" s="71"/>
      <c r="O1367" s="70"/>
      <c r="P1367" s="72"/>
    </row>
    <row r="1368" spans="1:16" x14ac:dyDescent="0.25">
      <c r="A1368" s="144">
        <v>11</v>
      </c>
      <c r="B1368" s="145" t="s">
        <v>2542</v>
      </c>
      <c r="C1368" s="86" t="s">
        <v>2543</v>
      </c>
      <c r="D1368" s="62" t="s">
        <v>359</v>
      </c>
      <c r="E1368" s="62" t="s">
        <v>2548</v>
      </c>
      <c r="F1368" s="62" t="s">
        <v>2549</v>
      </c>
      <c r="G1368" s="64">
        <v>0.38</v>
      </c>
      <c r="H1368" s="155">
        <v>9</v>
      </c>
      <c r="I1368" s="143">
        <v>32206.5</v>
      </c>
      <c r="J1368" s="67">
        <v>45573</v>
      </c>
      <c r="K1368" s="78"/>
      <c r="L1368" s="331"/>
      <c r="M1368" s="76"/>
      <c r="N1368" s="71"/>
      <c r="O1368" s="70"/>
      <c r="P1368" s="72"/>
    </row>
    <row r="1369" spans="1:16" x14ac:dyDescent="0.25">
      <c r="A1369" s="144">
        <v>11</v>
      </c>
      <c r="B1369" s="145" t="s">
        <v>2542</v>
      </c>
      <c r="C1369" s="86" t="s">
        <v>2543</v>
      </c>
      <c r="D1369" s="62" t="s">
        <v>359</v>
      </c>
      <c r="E1369" s="62" t="s">
        <v>2550</v>
      </c>
      <c r="F1369" s="62" t="s">
        <v>2551</v>
      </c>
      <c r="G1369" s="64">
        <v>0.35</v>
      </c>
      <c r="H1369" s="155">
        <v>9</v>
      </c>
      <c r="I1369" s="143">
        <v>25049.5</v>
      </c>
      <c r="J1369" s="67">
        <v>45573</v>
      </c>
      <c r="K1369" s="78"/>
      <c r="L1369" s="331"/>
      <c r="M1369" s="76"/>
      <c r="N1369" s="71"/>
      <c r="O1369" s="70"/>
      <c r="P1369" s="72"/>
    </row>
    <row r="1370" spans="1:16" x14ac:dyDescent="0.25">
      <c r="A1370" s="144">
        <v>11</v>
      </c>
      <c r="B1370" s="145" t="s">
        <v>2542</v>
      </c>
      <c r="C1370" s="86" t="s">
        <v>2543</v>
      </c>
      <c r="D1370" s="62" t="s">
        <v>359</v>
      </c>
      <c r="E1370" s="62" t="s">
        <v>2552</v>
      </c>
      <c r="F1370" s="62" t="s">
        <v>1919</v>
      </c>
      <c r="G1370" s="64">
        <v>0.68</v>
      </c>
      <c r="H1370" s="155">
        <v>10</v>
      </c>
      <c r="I1370" s="143">
        <v>53677.5</v>
      </c>
      <c r="J1370" s="67">
        <v>45573</v>
      </c>
      <c r="K1370" s="78"/>
      <c r="L1370" s="331"/>
      <c r="M1370" s="76"/>
      <c r="N1370" s="71"/>
      <c r="O1370" s="70"/>
      <c r="P1370" s="72"/>
    </row>
    <row r="1371" spans="1:16" x14ac:dyDescent="0.25">
      <c r="A1371" s="144">
        <v>11</v>
      </c>
      <c r="B1371" s="145" t="s">
        <v>2542</v>
      </c>
      <c r="C1371" s="86" t="s">
        <v>2543</v>
      </c>
      <c r="D1371" s="62" t="s">
        <v>359</v>
      </c>
      <c r="E1371" s="62" t="s">
        <v>2553</v>
      </c>
      <c r="F1371" s="62" t="s">
        <v>2554</v>
      </c>
      <c r="G1371" s="64">
        <v>0.38</v>
      </c>
      <c r="H1371" s="155">
        <v>10</v>
      </c>
      <c r="I1371" s="143">
        <v>32206.5</v>
      </c>
      <c r="J1371" s="67">
        <v>45573</v>
      </c>
      <c r="K1371" s="78"/>
      <c r="L1371" s="331"/>
      <c r="M1371" s="76"/>
      <c r="N1371" s="71"/>
      <c r="O1371" s="70"/>
      <c r="P1371" s="72"/>
    </row>
    <row r="1372" spans="1:16" x14ac:dyDescent="0.25">
      <c r="A1372" s="144">
        <v>11</v>
      </c>
      <c r="B1372" s="145" t="s">
        <v>2542</v>
      </c>
      <c r="C1372" s="86" t="s">
        <v>2543</v>
      </c>
      <c r="D1372" s="62" t="s">
        <v>359</v>
      </c>
      <c r="E1372" s="62" t="s">
        <v>2555</v>
      </c>
      <c r="F1372" s="62" t="s">
        <v>1115</v>
      </c>
      <c r="G1372" s="64">
        <v>0.72</v>
      </c>
      <c r="H1372" s="155">
        <v>9</v>
      </c>
      <c r="I1372" s="143">
        <v>53677.5</v>
      </c>
      <c r="J1372" s="67">
        <v>45573</v>
      </c>
      <c r="K1372" s="78"/>
      <c r="L1372" s="331"/>
      <c r="M1372" s="76"/>
      <c r="N1372" s="71"/>
      <c r="O1372" s="70"/>
      <c r="P1372" s="72"/>
    </row>
    <row r="1373" spans="1:16" x14ac:dyDescent="0.25">
      <c r="A1373" s="144">
        <v>11</v>
      </c>
      <c r="B1373" s="145" t="s">
        <v>2542</v>
      </c>
      <c r="C1373" s="86" t="s">
        <v>2543</v>
      </c>
      <c r="D1373" s="62" t="s">
        <v>359</v>
      </c>
      <c r="E1373" s="62" t="s">
        <v>2556</v>
      </c>
      <c r="F1373" s="62" t="s">
        <v>2557</v>
      </c>
      <c r="G1373" s="64">
        <v>0.21</v>
      </c>
      <c r="H1373" s="155">
        <v>9</v>
      </c>
      <c r="I1373" s="143">
        <v>21471</v>
      </c>
      <c r="J1373" s="67">
        <v>45573</v>
      </c>
      <c r="K1373" s="78"/>
      <c r="L1373" s="331"/>
      <c r="M1373" s="76"/>
      <c r="N1373" s="71"/>
      <c r="O1373" s="70"/>
      <c r="P1373" s="72"/>
    </row>
    <row r="1374" spans="1:16" x14ac:dyDescent="0.25">
      <c r="A1374" s="144">
        <v>11</v>
      </c>
      <c r="B1374" s="145" t="s">
        <v>2542</v>
      </c>
      <c r="C1374" s="86" t="s">
        <v>2543</v>
      </c>
      <c r="D1374" s="62" t="s">
        <v>359</v>
      </c>
      <c r="E1374" s="62" t="s">
        <v>2558</v>
      </c>
      <c r="F1374" s="62" t="s">
        <v>173</v>
      </c>
      <c r="G1374" s="64">
        <v>1.4</v>
      </c>
      <c r="H1374" s="155">
        <v>10</v>
      </c>
      <c r="I1374" s="143">
        <v>121669</v>
      </c>
      <c r="J1374" s="67">
        <v>45573</v>
      </c>
      <c r="K1374" s="78"/>
      <c r="L1374" s="331"/>
      <c r="M1374" s="76"/>
      <c r="N1374" s="71"/>
      <c r="O1374" s="70"/>
      <c r="P1374" s="72"/>
    </row>
    <row r="1375" spans="1:16" x14ac:dyDescent="0.25">
      <c r="A1375" s="144">
        <v>11</v>
      </c>
      <c r="B1375" s="145" t="s">
        <v>2542</v>
      </c>
      <c r="C1375" s="86" t="s">
        <v>2543</v>
      </c>
      <c r="D1375" s="62" t="s">
        <v>359</v>
      </c>
      <c r="E1375" s="62" t="s">
        <v>2559</v>
      </c>
      <c r="F1375" s="62" t="s">
        <v>2560</v>
      </c>
      <c r="G1375" s="64">
        <v>0.72</v>
      </c>
      <c r="H1375" s="155">
        <v>10</v>
      </c>
      <c r="I1375" s="143">
        <v>64413</v>
      </c>
      <c r="J1375" s="67">
        <v>45573</v>
      </c>
      <c r="K1375" s="100">
        <f>SUM(I1363:I1375)</f>
        <v>923253</v>
      </c>
      <c r="L1375" s="331"/>
      <c r="M1375" s="76"/>
      <c r="N1375" s="71">
        <v>923253</v>
      </c>
      <c r="O1375" s="70">
        <v>0</v>
      </c>
      <c r="P1375" s="72"/>
    </row>
    <row r="1376" spans="1:16" x14ac:dyDescent="0.25">
      <c r="A1376" s="290">
        <v>11</v>
      </c>
      <c r="B1376" s="148" t="s">
        <v>124</v>
      </c>
      <c r="C1376" s="278"/>
      <c r="D1376" s="52"/>
      <c r="E1376" s="52"/>
      <c r="F1376" s="52"/>
      <c r="G1376" s="53"/>
      <c r="H1376" s="54"/>
      <c r="I1376" s="55"/>
      <c r="J1376" s="56"/>
      <c r="K1376" s="85"/>
      <c r="L1376" s="329">
        <f>SUM(K1377:K1382)</f>
        <v>573434</v>
      </c>
      <c r="M1376" s="150"/>
      <c r="N1376" s="48"/>
      <c r="O1376" s="49"/>
      <c r="P1376" s="58"/>
    </row>
    <row r="1377" spans="1:16" x14ac:dyDescent="0.25">
      <c r="A1377" s="144">
        <v>11</v>
      </c>
      <c r="B1377" s="145" t="s">
        <v>2561</v>
      </c>
      <c r="C1377" s="86" t="s">
        <v>2562</v>
      </c>
      <c r="D1377" s="62" t="s">
        <v>144</v>
      </c>
      <c r="E1377" s="62" t="s">
        <v>2563</v>
      </c>
      <c r="F1377" s="62" t="s">
        <v>2564</v>
      </c>
      <c r="G1377" s="64">
        <v>1.706</v>
      </c>
      <c r="H1377" s="155">
        <v>8</v>
      </c>
      <c r="I1377" s="143">
        <v>206358</v>
      </c>
      <c r="J1377" s="67">
        <v>45523</v>
      </c>
      <c r="K1377" s="78"/>
      <c r="L1377" s="331"/>
      <c r="M1377" s="76"/>
      <c r="N1377" s="71"/>
      <c r="O1377" s="70"/>
      <c r="P1377" s="72"/>
    </row>
    <row r="1378" spans="1:16" x14ac:dyDescent="0.25">
      <c r="A1378" s="144">
        <v>11</v>
      </c>
      <c r="B1378" s="145" t="s">
        <v>2561</v>
      </c>
      <c r="C1378" s="86" t="s">
        <v>2562</v>
      </c>
      <c r="D1378" s="62" t="s">
        <v>144</v>
      </c>
      <c r="E1378" s="62" t="s">
        <v>2565</v>
      </c>
      <c r="F1378" s="62" t="s">
        <v>1833</v>
      </c>
      <c r="G1378" s="64">
        <v>0.8</v>
      </c>
      <c r="H1378" s="65">
        <v>9</v>
      </c>
      <c r="I1378" s="143">
        <v>87399</v>
      </c>
      <c r="J1378" s="67">
        <v>45523</v>
      </c>
      <c r="K1378" s="293"/>
      <c r="L1378" s="107"/>
      <c r="M1378" s="143"/>
      <c r="N1378" s="71"/>
      <c r="O1378" s="63"/>
      <c r="P1378" s="294"/>
    </row>
    <row r="1379" spans="1:16" x14ac:dyDescent="0.25">
      <c r="A1379" s="144">
        <v>11</v>
      </c>
      <c r="B1379" s="145" t="s">
        <v>2561</v>
      </c>
      <c r="C1379" s="86" t="s">
        <v>2562</v>
      </c>
      <c r="D1379" s="62" t="s">
        <v>144</v>
      </c>
      <c r="E1379" s="62" t="s">
        <v>2566</v>
      </c>
      <c r="F1379" s="62" t="s">
        <v>2567</v>
      </c>
      <c r="G1379" s="64">
        <v>0.77</v>
      </c>
      <c r="H1379" s="65">
        <v>8</v>
      </c>
      <c r="I1379" s="143">
        <v>74775</v>
      </c>
      <c r="J1379" s="67">
        <v>45523</v>
      </c>
      <c r="K1379" s="293"/>
      <c r="L1379" s="107"/>
      <c r="M1379" s="143"/>
      <c r="N1379" s="71"/>
      <c r="O1379" s="70"/>
      <c r="P1379" s="72"/>
    </row>
    <row r="1380" spans="1:16" x14ac:dyDescent="0.25">
      <c r="A1380" s="144">
        <v>11</v>
      </c>
      <c r="B1380" s="145" t="s">
        <v>2561</v>
      </c>
      <c r="C1380" s="86" t="s">
        <v>2562</v>
      </c>
      <c r="D1380" s="62" t="s">
        <v>144</v>
      </c>
      <c r="E1380" s="62" t="s">
        <v>2568</v>
      </c>
      <c r="F1380" s="62" t="s">
        <v>2488</v>
      </c>
      <c r="G1380" s="64">
        <v>0.48</v>
      </c>
      <c r="H1380" s="65">
        <v>8</v>
      </c>
      <c r="I1380" s="143">
        <v>46613</v>
      </c>
      <c r="J1380" s="67">
        <v>45523</v>
      </c>
      <c r="K1380" s="293"/>
      <c r="L1380" s="107"/>
      <c r="M1380" s="143"/>
      <c r="N1380" s="71"/>
      <c r="O1380" s="70"/>
      <c r="P1380" s="72"/>
    </row>
    <row r="1381" spans="1:16" x14ac:dyDescent="0.25">
      <c r="A1381" s="144">
        <v>11</v>
      </c>
      <c r="B1381" s="145" t="s">
        <v>2561</v>
      </c>
      <c r="C1381" s="86" t="s">
        <v>2562</v>
      </c>
      <c r="D1381" s="62" t="s">
        <v>144</v>
      </c>
      <c r="E1381" s="62" t="s">
        <v>2569</v>
      </c>
      <c r="F1381" s="62" t="s">
        <v>2570</v>
      </c>
      <c r="G1381" s="64">
        <v>1.23</v>
      </c>
      <c r="H1381" s="65">
        <v>8</v>
      </c>
      <c r="I1381" s="143">
        <v>119445</v>
      </c>
      <c r="J1381" s="67">
        <v>45523</v>
      </c>
      <c r="K1381" s="68"/>
      <c r="L1381" s="69"/>
      <c r="M1381" s="70"/>
      <c r="N1381" s="75"/>
      <c r="O1381" s="76"/>
      <c r="P1381" s="77"/>
    </row>
    <row r="1382" spans="1:16" ht="13.5" customHeight="1" x14ac:dyDescent="0.25">
      <c r="A1382" s="144">
        <v>11</v>
      </c>
      <c r="B1382" s="145" t="s">
        <v>2561</v>
      </c>
      <c r="C1382" s="86" t="s">
        <v>2562</v>
      </c>
      <c r="D1382" s="62" t="s">
        <v>144</v>
      </c>
      <c r="E1382" s="62" t="s">
        <v>2571</v>
      </c>
      <c r="F1382" s="62" t="s">
        <v>2572</v>
      </c>
      <c r="G1382" s="64">
        <v>0.4</v>
      </c>
      <c r="H1382" s="65">
        <v>9</v>
      </c>
      <c r="I1382" s="143">
        <v>38844</v>
      </c>
      <c r="J1382" s="67">
        <v>45523</v>
      </c>
      <c r="K1382" s="68">
        <f>SUM(I1377:I1382)</f>
        <v>573434</v>
      </c>
      <c r="L1382" s="69"/>
      <c r="M1382" s="70"/>
      <c r="N1382" s="71">
        <v>3441279</v>
      </c>
      <c r="O1382" s="70">
        <v>0</v>
      </c>
      <c r="P1382" s="77"/>
    </row>
    <row r="1383" spans="1:16" ht="19.899999999999999" customHeight="1" x14ac:dyDescent="0.3">
      <c r="A1383" s="146">
        <v>12</v>
      </c>
      <c r="B1383" s="147" t="s">
        <v>2573</v>
      </c>
      <c r="C1383" s="52"/>
      <c r="D1383" s="282"/>
      <c r="E1383" s="282"/>
      <c r="F1383" s="282"/>
      <c r="G1383" s="283"/>
      <c r="H1383" s="284"/>
      <c r="I1383" s="285"/>
      <c r="J1383" s="286"/>
      <c r="K1383" s="200"/>
      <c r="L1383" s="344"/>
      <c r="M1383" s="355">
        <f>SUM(L1384:L1438)</f>
        <v>6207408.5999999996</v>
      </c>
      <c r="N1383" s="48"/>
      <c r="O1383" s="49"/>
      <c r="P1383" s="58"/>
    </row>
    <row r="1384" spans="1:16" ht="19.899999999999999" customHeight="1" x14ac:dyDescent="0.25">
      <c r="A1384" s="51">
        <v>12</v>
      </c>
      <c r="B1384" s="52" t="s">
        <v>44</v>
      </c>
      <c r="C1384" s="52"/>
      <c r="D1384" s="52"/>
      <c r="E1384" s="52"/>
      <c r="F1384" s="52"/>
      <c r="G1384" s="53"/>
      <c r="H1384" s="54"/>
      <c r="I1384" s="55"/>
      <c r="J1384" s="56"/>
      <c r="K1384" s="57"/>
      <c r="L1384" s="329">
        <f>SUM(K1385:K1392)</f>
        <v>1816000</v>
      </c>
      <c r="M1384" s="226"/>
      <c r="N1384" s="48"/>
      <c r="O1384" s="49"/>
      <c r="P1384" s="58"/>
    </row>
    <row r="1385" spans="1:16" x14ac:dyDescent="0.25">
      <c r="A1385" s="144">
        <v>12</v>
      </c>
      <c r="B1385" s="145" t="s">
        <v>2574</v>
      </c>
      <c r="C1385" s="145" t="s">
        <v>2575</v>
      </c>
      <c r="D1385" s="62" t="s">
        <v>359</v>
      </c>
      <c r="E1385" s="79" t="s">
        <v>2576</v>
      </c>
      <c r="F1385" s="79" t="s">
        <v>205</v>
      </c>
      <c r="G1385" s="80">
        <v>1.32</v>
      </c>
      <c r="H1385" s="65">
        <v>10</v>
      </c>
      <c r="I1385" s="107">
        <v>235000</v>
      </c>
      <c r="J1385" s="67">
        <v>45560</v>
      </c>
      <c r="K1385" s="69"/>
      <c r="L1385" s="67"/>
      <c r="M1385" s="67"/>
      <c r="N1385" s="71"/>
      <c r="O1385" s="70"/>
      <c r="P1385" s="81"/>
    </row>
    <row r="1386" spans="1:16" x14ac:dyDescent="0.25">
      <c r="A1386" s="144">
        <v>12</v>
      </c>
      <c r="B1386" s="145" t="s">
        <v>2574</v>
      </c>
      <c r="C1386" s="145" t="s">
        <v>2575</v>
      </c>
      <c r="D1386" s="62" t="s">
        <v>359</v>
      </c>
      <c r="E1386" s="79" t="s">
        <v>2577</v>
      </c>
      <c r="F1386" s="79" t="s">
        <v>549</v>
      </c>
      <c r="G1386" s="80">
        <v>0.53</v>
      </c>
      <c r="H1386" s="65">
        <v>9</v>
      </c>
      <c r="I1386" s="107">
        <v>81000</v>
      </c>
      <c r="J1386" s="67">
        <v>45560</v>
      </c>
      <c r="K1386" s="69"/>
      <c r="L1386" s="67"/>
      <c r="M1386" s="67"/>
      <c r="N1386" s="71"/>
      <c r="O1386" s="70"/>
      <c r="P1386" s="81"/>
    </row>
    <row r="1387" spans="1:16" x14ac:dyDescent="0.25">
      <c r="A1387" s="144">
        <v>12</v>
      </c>
      <c r="B1387" s="145" t="s">
        <v>2574</v>
      </c>
      <c r="C1387" s="145" t="s">
        <v>2575</v>
      </c>
      <c r="D1387" s="62" t="s">
        <v>359</v>
      </c>
      <c r="E1387" s="79" t="s">
        <v>2578</v>
      </c>
      <c r="F1387" s="79" t="s">
        <v>2007</v>
      </c>
      <c r="G1387" s="80">
        <v>2.46</v>
      </c>
      <c r="H1387" s="65">
        <v>9</v>
      </c>
      <c r="I1387" s="107">
        <v>325000</v>
      </c>
      <c r="J1387" s="67">
        <v>45560</v>
      </c>
      <c r="K1387" s="69"/>
      <c r="L1387" s="67"/>
      <c r="M1387" s="67"/>
      <c r="N1387" s="71"/>
      <c r="O1387" s="70"/>
      <c r="P1387" s="81"/>
    </row>
    <row r="1388" spans="1:16" x14ac:dyDescent="0.25">
      <c r="A1388" s="144">
        <v>12</v>
      </c>
      <c r="B1388" s="145" t="s">
        <v>2574</v>
      </c>
      <c r="C1388" s="145" t="s">
        <v>2575</v>
      </c>
      <c r="D1388" s="62" t="s">
        <v>359</v>
      </c>
      <c r="E1388" s="79" t="s">
        <v>2579</v>
      </c>
      <c r="F1388" s="79" t="s">
        <v>2580</v>
      </c>
      <c r="G1388" s="80">
        <v>1.2</v>
      </c>
      <c r="H1388" s="65">
        <v>9</v>
      </c>
      <c r="I1388" s="107">
        <v>140000</v>
      </c>
      <c r="J1388" s="67">
        <v>45560</v>
      </c>
      <c r="K1388" s="69"/>
      <c r="L1388" s="67"/>
      <c r="M1388" s="67"/>
      <c r="N1388" s="71"/>
      <c r="O1388" s="70"/>
      <c r="P1388" s="81"/>
    </row>
    <row r="1389" spans="1:16" x14ac:dyDescent="0.25">
      <c r="A1389" s="144">
        <v>12</v>
      </c>
      <c r="B1389" s="145" t="s">
        <v>2574</v>
      </c>
      <c r="C1389" s="145" t="s">
        <v>2575</v>
      </c>
      <c r="D1389" s="62" t="s">
        <v>359</v>
      </c>
      <c r="E1389" s="79" t="s">
        <v>2581</v>
      </c>
      <c r="F1389" s="79" t="s">
        <v>1908</v>
      </c>
      <c r="G1389" s="80">
        <v>1.0900000000000001</v>
      </c>
      <c r="H1389" s="65">
        <v>10</v>
      </c>
      <c r="I1389" s="107">
        <v>185000</v>
      </c>
      <c r="J1389" s="67">
        <v>45560</v>
      </c>
      <c r="K1389" s="69"/>
      <c r="L1389" s="67"/>
      <c r="M1389" s="67"/>
      <c r="N1389" s="71"/>
      <c r="O1389" s="70"/>
      <c r="P1389" s="81"/>
    </row>
    <row r="1390" spans="1:16" x14ac:dyDescent="0.25">
      <c r="A1390" s="144">
        <v>12</v>
      </c>
      <c r="B1390" s="145" t="s">
        <v>2574</v>
      </c>
      <c r="C1390" s="145" t="s">
        <v>2575</v>
      </c>
      <c r="D1390" s="62" t="s">
        <v>359</v>
      </c>
      <c r="E1390" s="79" t="s">
        <v>2582</v>
      </c>
      <c r="F1390" s="79" t="s">
        <v>1522</v>
      </c>
      <c r="G1390" s="80">
        <v>1.78</v>
      </c>
      <c r="H1390" s="65">
        <v>9</v>
      </c>
      <c r="I1390" s="107">
        <v>275000</v>
      </c>
      <c r="J1390" s="67">
        <v>45560</v>
      </c>
      <c r="K1390" s="69"/>
      <c r="L1390" s="67"/>
      <c r="M1390" s="67"/>
      <c r="N1390" s="71"/>
      <c r="O1390" s="70"/>
      <c r="P1390" s="81"/>
    </row>
    <row r="1391" spans="1:16" x14ac:dyDescent="0.25">
      <c r="A1391" s="144">
        <v>12</v>
      </c>
      <c r="B1391" s="145" t="s">
        <v>2574</v>
      </c>
      <c r="C1391" s="145" t="s">
        <v>2575</v>
      </c>
      <c r="D1391" s="62" t="s">
        <v>359</v>
      </c>
      <c r="E1391" s="79" t="s">
        <v>2583</v>
      </c>
      <c r="F1391" s="79" t="s">
        <v>1852</v>
      </c>
      <c r="G1391" s="80">
        <v>2.25</v>
      </c>
      <c r="H1391" s="65">
        <v>9</v>
      </c>
      <c r="I1391" s="107">
        <v>300000</v>
      </c>
      <c r="J1391" s="67">
        <v>45560</v>
      </c>
      <c r="K1391" s="69"/>
      <c r="L1391" s="67"/>
      <c r="M1391" s="67"/>
      <c r="N1391" s="71"/>
      <c r="O1391" s="70"/>
      <c r="P1391" s="81"/>
    </row>
    <row r="1392" spans="1:16" ht="30" x14ac:dyDescent="0.25">
      <c r="A1392" s="144">
        <v>12</v>
      </c>
      <c r="B1392" s="145" t="s">
        <v>2574</v>
      </c>
      <c r="C1392" s="145" t="s">
        <v>2575</v>
      </c>
      <c r="D1392" s="62" t="s">
        <v>359</v>
      </c>
      <c r="E1392" s="79" t="s">
        <v>2584</v>
      </c>
      <c r="F1392" s="79" t="s">
        <v>1543</v>
      </c>
      <c r="G1392" s="80">
        <v>1.72</v>
      </c>
      <c r="H1392" s="65">
        <v>9</v>
      </c>
      <c r="I1392" s="107">
        <v>275000</v>
      </c>
      <c r="J1392" s="67">
        <v>45560</v>
      </c>
      <c r="K1392" s="69">
        <f>SUM(I1385:I1392)</f>
        <v>1816000</v>
      </c>
      <c r="L1392" s="67"/>
      <c r="M1392" s="67"/>
      <c r="N1392" s="71">
        <v>1816000</v>
      </c>
      <c r="O1392" s="70">
        <v>0</v>
      </c>
      <c r="P1392" s="81"/>
    </row>
    <row r="1393" spans="1:46" ht="19.899999999999999" customHeight="1" x14ac:dyDescent="0.25">
      <c r="A1393" s="51">
        <v>12</v>
      </c>
      <c r="B1393" s="52" t="s">
        <v>65</v>
      </c>
      <c r="C1393" s="52"/>
      <c r="D1393" s="52"/>
      <c r="E1393" s="52"/>
      <c r="F1393" s="52"/>
      <c r="G1393" s="53"/>
      <c r="H1393" s="54"/>
      <c r="I1393" s="55"/>
      <c r="J1393" s="56"/>
      <c r="K1393" s="57"/>
      <c r="L1393" s="329">
        <f>SUM(K1394:K1400)</f>
        <v>370763.35000000003</v>
      </c>
      <c r="M1393" s="226"/>
      <c r="N1393" s="48"/>
      <c r="O1393" s="49"/>
      <c r="P1393" s="58"/>
    </row>
    <row r="1394" spans="1:46" x14ac:dyDescent="0.25">
      <c r="A1394" s="60">
        <v>12</v>
      </c>
      <c r="B1394" s="62" t="s">
        <v>2585</v>
      </c>
      <c r="C1394" s="62" t="s">
        <v>2586</v>
      </c>
      <c r="D1394" s="62" t="s">
        <v>144</v>
      </c>
      <c r="E1394" s="62" t="s">
        <v>2587</v>
      </c>
      <c r="F1394" s="62" t="s">
        <v>654</v>
      </c>
      <c r="G1394" s="64">
        <v>0.373</v>
      </c>
      <c r="H1394" s="65">
        <v>10</v>
      </c>
      <c r="I1394" s="143">
        <v>44467.15</v>
      </c>
      <c r="J1394" s="67">
        <v>45509</v>
      </c>
      <c r="K1394" s="68"/>
      <c r="L1394" s="69"/>
      <c r="M1394" s="70"/>
      <c r="N1394" s="71"/>
      <c r="O1394" s="70"/>
      <c r="P1394" s="72"/>
    </row>
    <row r="1395" spans="1:46" x14ac:dyDescent="0.25">
      <c r="A1395" s="60">
        <v>12</v>
      </c>
      <c r="B1395" s="62" t="s">
        <v>2585</v>
      </c>
      <c r="C1395" s="62" t="s">
        <v>2586</v>
      </c>
      <c r="D1395" s="62" t="s">
        <v>144</v>
      </c>
      <c r="E1395" s="62" t="s">
        <v>2588</v>
      </c>
      <c r="F1395" s="62" t="s">
        <v>1818</v>
      </c>
      <c r="G1395" s="64">
        <v>0.88400000000000001</v>
      </c>
      <c r="H1395" s="65">
        <v>9</v>
      </c>
      <c r="I1395" s="143">
        <v>105428.05</v>
      </c>
      <c r="J1395" s="67" t="s">
        <v>2589</v>
      </c>
      <c r="K1395" s="68"/>
      <c r="L1395" s="69"/>
      <c r="M1395" s="70"/>
      <c r="N1395" s="71"/>
      <c r="O1395" s="70"/>
      <c r="P1395" s="72"/>
    </row>
    <row r="1396" spans="1:46" x14ac:dyDescent="0.25">
      <c r="A1396" s="60">
        <v>12</v>
      </c>
      <c r="B1396" s="62" t="s">
        <v>2585</v>
      </c>
      <c r="C1396" s="62" t="s">
        <v>2586</v>
      </c>
      <c r="D1396" s="295" t="s">
        <v>144</v>
      </c>
      <c r="E1396" s="62" t="s">
        <v>2590</v>
      </c>
      <c r="F1396" s="62" t="s">
        <v>2591</v>
      </c>
      <c r="G1396" s="64">
        <v>0.19</v>
      </c>
      <c r="H1396" s="65">
        <v>10</v>
      </c>
      <c r="I1396" s="143">
        <v>22695.4</v>
      </c>
      <c r="J1396" s="67">
        <v>45509</v>
      </c>
      <c r="K1396" s="68"/>
      <c r="L1396" s="69"/>
      <c r="M1396" s="70"/>
      <c r="N1396" s="71"/>
      <c r="O1396" s="70"/>
      <c r="P1396" s="72"/>
    </row>
    <row r="1397" spans="1:46" x14ac:dyDescent="0.25">
      <c r="A1397" s="60">
        <v>12</v>
      </c>
      <c r="B1397" s="62" t="s">
        <v>2585</v>
      </c>
      <c r="C1397" s="62" t="s">
        <v>2586</v>
      </c>
      <c r="D1397" s="62" t="s">
        <v>144</v>
      </c>
      <c r="E1397" s="62" t="s">
        <v>2592</v>
      </c>
      <c r="F1397" s="62" t="s">
        <v>1522</v>
      </c>
      <c r="G1397" s="64">
        <v>0.23400000000000001</v>
      </c>
      <c r="H1397" s="65">
        <v>10</v>
      </c>
      <c r="I1397" s="143">
        <v>27841.45</v>
      </c>
      <c r="J1397" s="67">
        <v>45509</v>
      </c>
      <c r="K1397" s="68"/>
      <c r="L1397" s="69"/>
      <c r="M1397" s="70"/>
      <c r="N1397" s="71"/>
      <c r="O1397" s="70"/>
      <c r="P1397" s="72"/>
    </row>
    <row r="1398" spans="1:46" x14ac:dyDescent="0.25">
      <c r="A1398" s="60">
        <v>12</v>
      </c>
      <c r="B1398" s="62" t="s">
        <v>2585</v>
      </c>
      <c r="C1398" s="62" t="s">
        <v>2586</v>
      </c>
      <c r="D1398" s="62" t="s">
        <v>144</v>
      </c>
      <c r="E1398" s="62" t="s">
        <v>2593</v>
      </c>
      <c r="F1398" s="62" t="s">
        <v>2594</v>
      </c>
      <c r="G1398" s="64">
        <v>0.47199999999999998</v>
      </c>
      <c r="H1398" s="65">
        <v>10</v>
      </c>
      <c r="I1398" s="143">
        <v>126540.05</v>
      </c>
      <c r="J1398" s="67">
        <v>45580</v>
      </c>
      <c r="K1398" s="68">
        <f>SUM(I1394:I1398)</f>
        <v>326972.10000000003</v>
      </c>
      <c r="L1398" s="69"/>
      <c r="M1398" s="70"/>
      <c r="N1398" s="71">
        <v>326972.09999999998</v>
      </c>
      <c r="O1398" s="70">
        <v>0</v>
      </c>
      <c r="P1398" s="72"/>
    </row>
    <row r="1399" spans="1:46" x14ac:dyDescent="0.25">
      <c r="A1399" s="60">
        <v>12</v>
      </c>
      <c r="B1399" s="62" t="s">
        <v>2585</v>
      </c>
      <c r="C1399" s="62" t="s">
        <v>2595</v>
      </c>
      <c r="D1399" s="62" t="s">
        <v>359</v>
      </c>
      <c r="E1399" s="62" t="s">
        <v>2596</v>
      </c>
      <c r="F1399" s="62" t="s">
        <v>1644</v>
      </c>
      <c r="G1399" s="64">
        <v>8.4000000000000005E-2</v>
      </c>
      <c r="H1399" s="65">
        <v>9</v>
      </c>
      <c r="I1399" s="107">
        <v>36355</v>
      </c>
      <c r="J1399" s="158">
        <v>45560</v>
      </c>
      <c r="K1399" s="69"/>
      <c r="L1399" s="69"/>
      <c r="M1399" s="69"/>
      <c r="N1399" s="71"/>
      <c r="O1399" s="70"/>
      <c r="P1399" s="81"/>
    </row>
    <row r="1400" spans="1:46" x14ac:dyDescent="0.25">
      <c r="A1400" s="60">
        <v>12</v>
      </c>
      <c r="B1400" s="62" t="s">
        <v>2585</v>
      </c>
      <c r="C1400" s="62" t="s">
        <v>2595</v>
      </c>
      <c r="D1400" s="62" t="s">
        <v>359</v>
      </c>
      <c r="E1400" s="62" t="s">
        <v>2597</v>
      </c>
      <c r="F1400" s="62" t="s">
        <v>676</v>
      </c>
      <c r="G1400" s="64">
        <v>0.5</v>
      </c>
      <c r="H1400" s="65">
        <v>9</v>
      </c>
      <c r="I1400" s="107">
        <v>7436.25</v>
      </c>
      <c r="J1400" s="158">
        <v>45560</v>
      </c>
      <c r="K1400" s="69">
        <f>SUM(I1399:I1400)</f>
        <v>43791.25</v>
      </c>
      <c r="L1400" s="69"/>
      <c r="M1400" s="69"/>
      <c r="N1400" s="130">
        <v>43791.25</v>
      </c>
      <c r="O1400" s="70">
        <v>0</v>
      </c>
      <c r="P1400" s="81"/>
    </row>
    <row r="1401" spans="1:46" x14ac:dyDescent="0.25">
      <c r="A1401" s="51">
        <v>12</v>
      </c>
      <c r="B1401" s="52" t="s">
        <v>67</v>
      </c>
      <c r="C1401" s="52"/>
      <c r="D1401" s="52"/>
      <c r="E1401" s="52"/>
      <c r="F1401" s="52"/>
      <c r="G1401" s="53"/>
      <c r="H1401" s="54"/>
      <c r="I1401" s="55"/>
      <c r="J1401" s="56"/>
      <c r="K1401" s="85"/>
      <c r="L1401" s="329">
        <f>SUM(K1402:K1407)</f>
        <v>290000</v>
      </c>
      <c r="M1401" s="272"/>
      <c r="N1401" s="48"/>
      <c r="O1401" s="49"/>
      <c r="P1401" s="58"/>
    </row>
    <row r="1402" spans="1:46" s="228" customFormat="1" x14ac:dyDescent="0.25">
      <c r="A1402" s="60">
        <v>12</v>
      </c>
      <c r="B1402" s="62" t="s">
        <v>2598</v>
      </c>
      <c r="C1402" s="62" t="s">
        <v>2599</v>
      </c>
      <c r="D1402" s="62" t="s">
        <v>144</v>
      </c>
      <c r="E1402" s="79" t="s">
        <v>2600</v>
      </c>
      <c r="F1402" s="79" t="s">
        <v>1942</v>
      </c>
      <c r="G1402" s="80">
        <v>0.85699999999999998</v>
      </c>
      <c r="H1402" s="65">
        <v>9</v>
      </c>
      <c r="I1402" s="107">
        <v>50000</v>
      </c>
      <c r="J1402" s="67">
        <v>45579</v>
      </c>
      <c r="K1402" s="69"/>
      <c r="L1402" s="67"/>
      <c r="M1402" s="67"/>
      <c r="N1402" s="71"/>
      <c r="O1402" s="70"/>
      <c r="P1402" s="81"/>
      <c r="Q1402" s="227"/>
      <c r="R1402" s="227"/>
      <c r="S1402" s="227"/>
      <c r="T1402" s="227"/>
      <c r="U1402" s="227"/>
      <c r="V1402" s="227"/>
      <c r="W1402" s="227"/>
      <c r="X1402" s="227"/>
      <c r="Y1402" s="227"/>
      <c r="Z1402" s="227"/>
      <c r="AA1402" s="227"/>
      <c r="AB1402" s="227"/>
      <c r="AC1402" s="227"/>
      <c r="AD1402" s="227"/>
      <c r="AE1402" s="227"/>
      <c r="AF1402" s="227"/>
      <c r="AG1402" s="227"/>
      <c r="AH1402" s="227"/>
      <c r="AI1402" s="227"/>
      <c r="AJ1402" s="227"/>
      <c r="AK1402" s="227"/>
      <c r="AL1402" s="227"/>
      <c r="AM1402" s="227"/>
      <c r="AN1402" s="227"/>
      <c r="AO1402" s="227"/>
      <c r="AP1402" s="227"/>
      <c r="AQ1402" s="227"/>
      <c r="AR1402" s="227"/>
      <c r="AS1402" s="227"/>
      <c r="AT1402" s="227"/>
    </row>
    <row r="1403" spans="1:46" s="228" customFormat="1" x14ac:dyDescent="0.25">
      <c r="A1403" s="60">
        <v>12</v>
      </c>
      <c r="B1403" s="62" t="s">
        <v>2598</v>
      </c>
      <c r="C1403" s="62" t="s">
        <v>2599</v>
      </c>
      <c r="D1403" s="62" t="s">
        <v>144</v>
      </c>
      <c r="E1403" s="79" t="s">
        <v>2601</v>
      </c>
      <c r="F1403" s="79" t="s">
        <v>2602</v>
      </c>
      <c r="G1403" s="80">
        <v>1.4690000000000001</v>
      </c>
      <c r="H1403" s="65">
        <v>8</v>
      </c>
      <c r="I1403" s="107">
        <v>100000</v>
      </c>
      <c r="J1403" s="67">
        <v>45579</v>
      </c>
      <c r="K1403" s="69"/>
      <c r="L1403" s="67"/>
      <c r="M1403" s="67"/>
      <c r="N1403" s="71"/>
      <c r="O1403" s="70"/>
      <c r="P1403" s="81"/>
      <c r="Q1403" s="227"/>
      <c r="R1403" s="227"/>
      <c r="S1403" s="227"/>
      <c r="T1403" s="227"/>
      <c r="U1403" s="227"/>
      <c r="V1403" s="227"/>
      <c r="W1403" s="227"/>
      <c r="X1403" s="227"/>
      <c r="Y1403" s="227"/>
      <c r="Z1403" s="227"/>
      <c r="AA1403" s="227"/>
      <c r="AB1403" s="227"/>
      <c r="AC1403" s="227"/>
      <c r="AD1403" s="227"/>
      <c r="AE1403" s="227"/>
      <c r="AF1403" s="227"/>
      <c r="AG1403" s="227"/>
      <c r="AH1403" s="227"/>
      <c r="AI1403" s="227"/>
      <c r="AJ1403" s="227"/>
      <c r="AK1403" s="227"/>
      <c r="AL1403" s="227"/>
      <c r="AM1403" s="227"/>
      <c r="AN1403" s="227"/>
      <c r="AO1403" s="227"/>
      <c r="AP1403" s="227"/>
      <c r="AQ1403" s="227"/>
      <c r="AR1403" s="227"/>
      <c r="AS1403" s="227"/>
      <c r="AT1403" s="227"/>
    </row>
    <row r="1404" spans="1:46" s="228" customFormat="1" ht="15.75" customHeight="1" x14ac:dyDescent="0.25">
      <c r="A1404" s="60">
        <v>12</v>
      </c>
      <c r="B1404" s="62" t="s">
        <v>2598</v>
      </c>
      <c r="C1404" s="62" t="s">
        <v>2599</v>
      </c>
      <c r="D1404" s="62" t="s">
        <v>144</v>
      </c>
      <c r="E1404" s="79" t="s">
        <v>2603</v>
      </c>
      <c r="F1404" s="79" t="s">
        <v>723</v>
      </c>
      <c r="G1404" s="80">
        <v>0.56299999999999994</v>
      </c>
      <c r="H1404" s="65">
        <v>9</v>
      </c>
      <c r="I1404" s="107">
        <v>45000</v>
      </c>
      <c r="J1404" s="67">
        <v>45579</v>
      </c>
      <c r="K1404" s="69"/>
      <c r="L1404" s="67"/>
      <c r="M1404" s="67"/>
      <c r="N1404" s="71"/>
      <c r="O1404" s="70"/>
      <c r="P1404" s="81"/>
      <c r="Q1404" s="227"/>
      <c r="R1404" s="227"/>
      <c r="S1404" s="227"/>
      <c r="T1404" s="227"/>
      <c r="U1404" s="227"/>
      <c r="V1404" s="227"/>
      <c r="W1404" s="227"/>
      <c r="X1404" s="227"/>
      <c r="Y1404" s="227"/>
      <c r="Z1404" s="227"/>
      <c r="AA1404" s="227"/>
      <c r="AB1404" s="227"/>
      <c r="AC1404" s="227"/>
      <c r="AD1404" s="227"/>
      <c r="AE1404" s="227"/>
      <c r="AF1404" s="227"/>
      <c r="AG1404" s="227"/>
      <c r="AH1404" s="227"/>
      <c r="AI1404" s="227"/>
      <c r="AJ1404" s="227"/>
      <c r="AK1404" s="227"/>
      <c r="AL1404" s="227"/>
      <c r="AM1404" s="227"/>
      <c r="AN1404" s="227"/>
      <c r="AO1404" s="227"/>
      <c r="AP1404" s="227"/>
      <c r="AQ1404" s="227"/>
      <c r="AR1404" s="227"/>
      <c r="AS1404" s="227"/>
      <c r="AT1404" s="227"/>
    </row>
    <row r="1405" spans="1:46" s="228" customFormat="1" x14ac:dyDescent="0.25">
      <c r="A1405" s="60">
        <v>12</v>
      </c>
      <c r="B1405" s="62" t="s">
        <v>2598</v>
      </c>
      <c r="C1405" s="62" t="s">
        <v>2599</v>
      </c>
      <c r="D1405" s="62" t="s">
        <v>144</v>
      </c>
      <c r="E1405" s="79" t="s">
        <v>2604</v>
      </c>
      <c r="F1405" s="79" t="s">
        <v>185</v>
      </c>
      <c r="G1405" s="80">
        <v>0.6</v>
      </c>
      <c r="H1405" s="65">
        <v>8</v>
      </c>
      <c r="I1405" s="107">
        <v>45000</v>
      </c>
      <c r="J1405" s="67">
        <v>45579</v>
      </c>
      <c r="K1405" s="69"/>
      <c r="L1405" s="67"/>
      <c r="M1405" s="67"/>
      <c r="N1405" s="71"/>
      <c r="O1405" s="70"/>
      <c r="P1405" s="81"/>
      <c r="Q1405" s="227"/>
      <c r="R1405" s="227"/>
      <c r="S1405" s="227"/>
      <c r="T1405" s="227"/>
      <c r="U1405" s="227"/>
      <c r="V1405" s="227"/>
      <c r="W1405" s="227"/>
      <c r="X1405" s="227"/>
      <c r="Y1405" s="227"/>
      <c r="Z1405" s="227"/>
      <c r="AA1405" s="227"/>
      <c r="AB1405" s="227"/>
      <c r="AC1405" s="227"/>
      <c r="AD1405" s="227"/>
      <c r="AE1405" s="227"/>
      <c r="AF1405" s="227"/>
      <c r="AG1405" s="227"/>
      <c r="AH1405" s="227"/>
      <c r="AI1405" s="227"/>
      <c r="AJ1405" s="227"/>
      <c r="AK1405" s="227"/>
      <c r="AL1405" s="227"/>
      <c r="AM1405" s="227"/>
      <c r="AN1405" s="227"/>
      <c r="AO1405" s="227"/>
      <c r="AP1405" s="227"/>
      <c r="AQ1405" s="227"/>
      <c r="AR1405" s="227"/>
      <c r="AS1405" s="227"/>
      <c r="AT1405" s="227"/>
    </row>
    <row r="1406" spans="1:46" s="228" customFormat="1" x14ac:dyDescent="0.25">
      <c r="A1406" s="60">
        <v>12</v>
      </c>
      <c r="B1406" s="62" t="s">
        <v>2598</v>
      </c>
      <c r="C1406" s="62" t="s">
        <v>2599</v>
      </c>
      <c r="D1406" s="62" t="s">
        <v>144</v>
      </c>
      <c r="E1406" s="79" t="s">
        <v>2605</v>
      </c>
      <c r="F1406" s="79" t="s">
        <v>2606</v>
      </c>
      <c r="G1406" s="80">
        <v>0.53</v>
      </c>
      <c r="H1406" s="65">
        <v>8</v>
      </c>
      <c r="I1406" s="107">
        <v>37500</v>
      </c>
      <c r="J1406" s="67">
        <v>45579</v>
      </c>
      <c r="K1406" s="69"/>
      <c r="L1406" s="67"/>
      <c r="M1406" s="67"/>
      <c r="N1406" s="71"/>
      <c r="O1406" s="70"/>
      <c r="P1406" s="81"/>
      <c r="Q1406" s="227"/>
      <c r="R1406" s="227"/>
      <c r="S1406" s="227"/>
      <c r="T1406" s="227"/>
      <c r="U1406" s="227"/>
      <c r="V1406" s="227"/>
      <c r="W1406" s="227"/>
      <c r="X1406" s="227"/>
      <c r="Y1406" s="227"/>
      <c r="Z1406" s="227"/>
      <c r="AA1406" s="227"/>
      <c r="AB1406" s="227"/>
      <c r="AC1406" s="227"/>
      <c r="AD1406" s="227"/>
      <c r="AE1406" s="227"/>
      <c r="AF1406" s="227"/>
      <c r="AG1406" s="227"/>
      <c r="AH1406" s="227"/>
      <c r="AI1406" s="227"/>
      <c r="AJ1406" s="227"/>
      <c r="AK1406" s="227"/>
      <c r="AL1406" s="227"/>
      <c r="AM1406" s="227"/>
      <c r="AN1406" s="227"/>
      <c r="AO1406" s="227"/>
      <c r="AP1406" s="227"/>
      <c r="AQ1406" s="227"/>
      <c r="AR1406" s="227"/>
      <c r="AS1406" s="227"/>
      <c r="AT1406" s="227"/>
    </row>
    <row r="1407" spans="1:46" s="228" customFormat="1" x14ac:dyDescent="0.25">
      <c r="A1407" s="60">
        <v>12</v>
      </c>
      <c r="B1407" s="62" t="s">
        <v>2598</v>
      </c>
      <c r="C1407" s="62" t="s">
        <v>2599</v>
      </c>
      <c r="D1407" s="62" t="s">
        <v>144</v>
      </c>
      <c r="E1407" s="79" t="s">
        <v>2607</v>
      </c>
      <c r="F1407" s="79" t="s">
        <v>2608</v>
      </c>
      <c r="G1407" s="80">
        <v>0.21199999999999999</v>
      </c>
      <c r="H1407" s="65">
        <v>9</v>
      </c>
      <c r="I1407" s="107">
        <v>12500</v>
      </c>
      <c r="J1407" s="67">
        <v>45579</v>
      </c>
      <c r="K1407" s="69">
        <f>SUM(I1402:I1407)</f>
        <v>290000</v>
      </c>
      <c r="L1407" s="67"/>
      <c r="M1407" s="67"/>
      <c r="N1407" s="71">
        <v>532500</v>
      </c>
      <c r="O1407" s="70"/>
      <c r="P1407" s="81"/>
      <c r="Q1407" s="227"/>
      <c r="R1407" s="227"/>
      <c r="S1407" s="227"/>
      <c r="T1407" s="227"/>
      <c r="U1407" s="227"/>
      <c r="V1407" s="227"/>
      <c r="W1407" s="227"/>
      <c r="X1407" s="227"/>
      <c r="Y1407" s="227"/>
      <c r="Z1407" s="227"/>
      <c r="AA1407" s="227"/>
      <c r="AB1407" s="227"/>
      <c r="AC1407" s="227"/>
      <c r="AD1407" s="227"/>
      <c r="AE1407" s="227"/>
      <c r="AF1407" s="227"/>
      <c r="AG1407" s="227"/>
      <c r="AH1407" s="227"/>
      <c r="AI1407" s="227"/>
      <c r="AJ1407" s="227"/>
      <c r="AK1407" s="227"/>
      <c r="AL1407" s="227"/>
      <c r="AM1407" s="227"/>
      <c r="AN1407" s="227"/>
      <c r="AO1407" s="227"/>
      <c r="AP1407" s="227"/>
      <c r="AQ1407" s="227"/>
      <c r="AR1407" s="227"/>
      <c r="AS1407" s="227"/>
      <c r="AT1407" s="227"/>
    </row>
    <row r="1408" spans="1:46" x14ac:dyDescent="0.25">
      <c r="A1408" s="51">
        <v>12</v>
      </c>
      <c r="B1408" s="52" t="s">
        <v>71</v>
      </c>
      <c r="C1408" s="52"/>
      <c r="D1408" s="52"/>
      <c r="E1408" s="52"/>
      <c r="F1408" s="52"/>
      <c r="G1408" s="53"/>
      <c r="H1408" s="54"/>
      <c r="I1408" s="55"/>
      <c r="J1408" s="56"/>
      <c r="K1408" s="57"/>
      <c r="L1408" s="329">
        <f>SUM(K1409:K1425)</f>
        <v>2464980</v>
      </c>
      <c r="M1408" s="226"/>
      <c r="N1408" s="48"/>
      <c r="O1408" s="49"/>
      <c r="P1408" s="58"/>
    </row>
    <row r="1409" spans="1:16" x14ac:dyDescent="0.25">
      <c r="A1409" s="60">
        <v>10</v>
      </c>
      <c r="B1409" s="62" t="s">
        <v>2609</v>
      </c>
      <c r="C1409" s="86" t="s">
        <v>2610</v>
      </c>
      <c r="D1409" s="62" t="s">
        <v>144</v>
      </c>
      <c r="E1409" s="62" t="s">
        <v>2611</v>
      </c>
      <c r="F1409" s="62" t="s">
        <v>2612</v>
      </c>
      <c r="G1409" s="64">
        <v>0.41299999999999998</v>
      </c>
      <c r="H1409" s="155">
        <v>9</v>
      </c>
      <c r="I1409" s="143">
        <v>55500</v>
      </c>
      <c r="J1409" s="67">
        <v>45573</v>
      </c>
      <c r="K1409" s="100">
        <f>SUM(I1409)</f>
        <v>55500</v>
      </c>
      <c r="L1409" s="331"/>
      <c r="M1409" s="76"/>
      <c r="N1409" s="71"/>
      <c r="O1409" s="70"/>
      <c r="P1409" s="72"/>
    </row>
    <row r="1410" spans="1:16" x14ac:dyDescent="0.25">
      <c r="A1410" s="60">
        <v>12</v>
      </c>
      <c r="B1410" s="62" t="s">
        <v>2609</v>
      </c>
      <c r="C1410" s="62" t="s">
        <v>2613</v>
      </c>
      <c r="D1410" s="62" t="s">
        <v>359</v>
      </c>
      <c r="E1410" s="62" t="s">
        <v>2614</v>
      </c>
      <c r="F1410" s="62" t="s">
        <v>1687</v>
      </c>
      <c r="G1410" s="64">
        <v>0.84</v>
      </c>
      <c r="H1410" s="65">
        <v>10</v>
      </c>
      <c r="I1410" s="143">
        <v>95370</v>
      </c>
      <c r="J1410" s="67">
        <v>45489</v>
      </c>
      <c r="K1410" s="68"/>
      <c r="L1410" s="69"/>
      <c r="M1410" s="243"/>
      <c r="N1410" s="71"/>
      <c r="O1410" s="70"/>
      <c r="P1410" s="72"/>
    </row>
    <row r="1411" spans="1:16" x14ac:dyDescent="0.25">
      <c r="A1411" s="60">
        <v>12</v>
      </c>
      <c r="B1411" s="62" t="s">
        <v>2609</v>
      </c>
      <c r="C1411" s="62" t="s">
        <v>2613</v>
      </c>
      <c r="D1411" s="62" t="s">
        <v>359</v>
      </c>
      <c r="E1411" s="62" t="s">
        <v>2615</v>
      </c>
      <c r="F1411" s="62" t="s">
        <v>1235</v>
      </c>
      <c r="G1411" s="64">
        <v>2.7</v>
      </c>
      <c r="H1411" s="65">
        <v>10</v>
      </c>
      <c r="I1411" s="143">
        <v>268400</v>
      </c>
      <c r="J1411" s="67">
        <v>45489</v>
      </c>
      <c r="K1411" s="68"/>
      <c r="L1411" s="69"/>
      <c r="M1411" s="243"/>
      <c r="N1411" s="71"/>
      <c r="O1411" s="70"/>
      <c r="P1411" s="72"/>
    </row>
    <row r="1412" spans="1:16" x14ac:dyDescent="0.25">
      <c r="A1412" s="60">
        <v>12</v>
      </c>
      <c r="B1412" s="62" t="s">
        <v>2609</v>
      </c>
      <c r="C1412" s="62" t="s">
        <v>2613</v>
      </c>
      <c r="D1412" s="62" t="s">
        <v>359</v>
      </c>
      <c r="E1412" s="62" t="s">
        <v>2616</v>
      </c>
      <c r="F1412" s="62" t="s">
        <v>1209</v>
      </c>
      <c r="G1412" s="64">
        <v>2</v>
      </c>
      <c r="H1412" s="65">
        <v>10</v>
      </c>
      <c r="I1412" s="143">
        <v>198770</v>
      </c>
      <c r="J1412" s="67">
        <v>45489</v>
      </c>
      <c r="K1412" s="68"/>
      <c r="L1412" s="69"/>
      <c r="M1412" s="243"/>
      <c r="N1412" s="71"/>
      <c r="O1412" s="70"/>
      <c r="P1412" s="72"/>
    </row>
    <row r="1413" spans="1:16" x14ac:dyDescent="0.25">
      <c r="A1413" s="60">
        <v>12</v>
      </c>
      <c r="B1413" s="62" t="s">
        <v>2609</v>
      </c>
      <c r="C1413" s="62" t="s">
        <v>2613</v>
      </c>
      <c r="D1413" s="62" t="s">
        <v>359</v>
      </c>
      <c r="E1413" s="62" t="s">
        <v>2617</v>
      </c>
      <c r="F1413" s="62" t="s">
        <v>2618</v>
      </c>
      <c r="G1413" s="64">
        <v>1.54</v>
      </c>
      <c r="H1413" s="65">
        <v>9</v>
      </c>
      <c r="I1413" s="143">
        <v>153010</v>
      </c>
      <c r="J1413" s="67">
        <v>45489</v>
      </c>
      <c r="K1413" s="68"/>
      <c r="L1413" s="69"/>
      <c r="M1413" s="243"/>
      <c r="N1413" s="71"/>
      <c r="O1413" s="70"/>
      <c r="P1413" s="72"/>
    </row>
    <row r="1414" spans="1:16" x14ac:dyDescent="0.25">
      <c r="A1414" s="60">
        <v>12</v>
      </c>
      <c r="B1414" s="62" t="s">
        <v>2609</v>
      </c>
      <c r="C1414" s="62" t="s">
        <v>2613</v>
      </c>
      <c r="D1414" s="62" t="s">
        <v>359</v>
      </c>
      <c r="E1414" s="62" t="s">
        <v>2619</v>
      </c>
      <c r="F1414" s="62" t="s">
        <v>2620</v>
      </c>
      <c r="G1414" s="64">
        <v>1</v>
      </c>
      <c r="H1414" s="65">
        <v>10</v>
      </c>
      <c r="I1414" s="143">
        <v>99440</v>
      </c>
      <c r="J1414" s="67">
        <v>45489</v>
      </c>
      <c r="K1414" s="68"/>
      <c r="L1414" s="69"/>
      <c r="M1414" s="243"/>
      <c r="N1414" s="71"/>
      <c r="O1414" s="70"/>
      <c r="P1414" s="72"/>
    </row>
    <row r="1415" spans="1:16" x14ac:dyDescent="0.25">
      <c r="A1415" s="60">
        <v>12</v>
      </c>
      <c r="B1415" s="62" t="s">
        <v>2609</v>
      </c>
      <c r="C1415" s="62" t="s">
        <v>2613</v>
      </c>
      <c r="D1415" s="62" t="s">
        <v>359</v>
      </c>
      <c r="E1415" s="62" t="s">
        <v>2621</v>
      </c>
      <c r="F1415" s="62" t="s">
        <v>2572</v>
      </c>
      <c r="G1415" s="64">
        <v>1</v>
      </c>
      <c r="H1415" s="65">
        <v>10</v>
      </c>
      <c r="I1415" s="143">
        <v>99400</v>
      </c>
      <c r="J1415" s="67">
        <v>45489</v>
      </c>
      <c r="K1415" s="68"/>
      <c r="L1415" s="69"/>
      <c r="M1415" s="243"/>
      <c r="N1415" s="71"/>
      <c r="O1415" s="70"/>
      <c r="P1415" s="72"/>
    </row>
    <row r="1416" spans="1:16" x14ac:dyDescent="0.25">
      <c r="A1416" s="60">
        <v>12</v>
      </c>
      <c r="B1416" s="62" t="s">
        <v>2609</v>
      </c>
      <c r="C1416" s="62" t="s">
        <v>2613</v>
      </c>
      <c r="D1416" s="62" t="s">
        <v>359</v>
      </c>
      <c r="E1416" s="62" t="s">
        <v>2622</v>
      </c>
      <c r="F1416" s="62" t="s">
        <v>1808</v>
      </c>
      <c r="G1416" s="64">
        <v>1.68</v>
      </c>
      <c r="H1416" s="65">
        <v>9</v>
      </c>
      <c r="I1416" s="143">
        <v>170500</v>
      </c>
      <c r="J1416" s="67">
        <v>45489</v>
      </c>
      <c r="K1416" s="68"/>
      <c r="L1416" s="69"/>
      <c r="M1416" s="243"/>
      <c r="N1416" s="71"/>
      <c r="O1416" s="70"/>
      <c r="P1416" s="72"/>
    </row>
    <row r="1417" spans="1:16" x14ac:dyDescent="0.25">
      <c r="A1417" s="60">
        <v>12</v>
      </c>
      <c r="B1417" s="62" t="s">
        <v>2609</v>
      </c>
      <c r="C1417" s="62" t="s">
        <v>2613</v>
      </c>
      <c r="D1417" s="62" t="s">
        <v>359</v>
      </c>
      <c r="E1417" s="62" t="s">
        <v>2623</v>
      </c>
      <c r="F1417" s="62" t="s">
        <v>1558</v>
      </c>
      <c r="G1417" s="64">
        <v>0.12</v>
      </c>
      <c r="H1417" s="65">
        <v>8</v>
      </c>
      <c r="I1417" s="143">
        <v>25575</v>
      </c>
      <c r="J1417" s="67" t="s">
        <v>2624</v>
      </c>
      <c r="K1417" s="68"/>
      <c r="L1417" s="69"/>
      <c r="M1417" s="243"/>
      <c r="N1417" s="71"/>
      <c r="O1417" s="70"/>
      <c r="P1417" s="72"/>
    </row>
    <row r="1418" spans="1:16" x14ac:dyDescent="0.25">
      <c r="A1418" s="60">
        <v>12</v>
      </c>
      <c r="B1418" s="62" t="s">
        <v>2609</v>
      </c>
      <c r="C1418" s="62" t="s">
        <v>2613</v>
      </c>
      <c r="D1418" s="62" t="s">
        <v>359</v>
      </c>
      <c r="E1418" s="62" t="s">
        <v>2625</v>
      </c>
      <c r="F1418" s="62" t="s">
        <v>859</v>
      </c>
      <c r="G1418" s="64">
        <v>0.75</v>
      </c>
      <c r="H1418" s="65">
        <v>9</v>
      </c>
      <c r="I1418" s="143">
        <v>70620</v>
      </c>
      <c r="J1418" s="67">
        <v>45489</v>
      </c>
      <c r="K1418" s="68"/>
      <c r="L1418" s="69"/>
      <c r="M1418" s="243"/>
      <c r="N1418" s="71"/>
      <c r="O1418" s="70"/>
      <c r="P1418" s="72"/>
    </row>
    <row r="1419" spans="1:16" x14ac:dyDescent="0.25">
      <c r="A1419" s="60">
        <v>12</v>
      </c>
      <c r="B1419" s="62" t="s">
        <v>2609</v>
      </c>
      <c r="C1419" s="62" t="s">
        <v>2613</v>
      </c>
      <c r="D1419" s="62" t="s">
        <v>359</v>
      </c>
      <c r="E1419" s="62" t="s">
        <v>2626</v>
      </c>
      <c r="F1419" s="62" t="s">
        <v>857</v>
      </c>
      <c r="G1419" s="64">
        <v>2.5</v>
      </c>
      <c r="H1419" s="65">
        <v>9</v>
      </c>
      <c r="I1419" s="143">
        <v>248453</v>
      </c>
      <c r="J1419" s="67">
        <v>45489</v>
      </c>
      <c r="K1419" s="68"/>
      <c r="L1419" s="69"/>
      <c r="M1419" s="243"/>
      <c r="N1419" s="71"/>
      <c r="O1419" s="70"/>
      <c r="P1419" s="72"/>
    </row>
    <row r="1420" spans="1:16" x14ac:dyDescent="0.25">
      <c r="A1420" s="60">
        <v>12</v>
      </c>
      <c r="B1420" s="62" t="s">
        <v>2609</v>
      </c>
      <c r="C1420" s="62" t="s">
        <v>2613</v>
      </c>
      <c r="D1420" s="62" t="s">
        <v>359</v>
      </c>
      <c r="E1420" s="62" t="s">
        <v>2627</v>
      </c>
      <c r="F1420" s="62" t="s">
        <v>1372</v>
      </c>
      <c r="G1420" s="64">
        <v>1.04</v>
      </c>
      <c r="H1420" s="65">
        <v>8</v>
      </c>
      <c r="I1420" s="143">
        <v>103290</v>
      </c>
      <c r="J1420" s="67">
        <v>45489</v>
      </c>
      <c r="K1420" s="68"/>
      <c r="L1420" s="69"/>
      <c r="M1420" s="243"/>
      <c r="N1420" s="71"/>
      <c r="O1420" s="70"/>
      <c r="P1420" s="72"/>
    </row>
    <row r="1421" spans="1:16" x14ac:dyDescent="0.25">
      <c r="A1421" s="60">
        <v>12</v>
      </c>
      <c r="B1421" s="62" t="s">
        <v>2609</v>
      </c>
      <c r="C1421" s="62" t="s">
        <v>2613</v>
      </c>
      <c r="D1421" s="62" t="s">
        <v>359</v>
      </c>
      <c r="E1421" s="62" t="s">
        <v>2628</v>
      </c>
      <c r="F1421" s="62" t="s">
        <v>303</v>
      </c>
      <c r="G1421" s="64">
        <v>1.96</v>
      </c>
      <c r="H1421" s="65">
        <v>9</v>
      </c>
      <c r="I1421" s="143">
        <v>194810</v>
      </c>
      <c r="J1421" s="67">
        <v>45489</v>
      </c>
      <c r="K1421" s="68"/>
      <c r="L1421" s="69"/>
      <c r="M1421" s="243"/>
      <c r="N1421" s="71"/>
      <c r="O1421" s="70"/>
      <c r="P1421" s="72"/>
    </row>
    <row r="1422" spans="1:16" x14ac:dyDescent="0.25">
      <c r="A1422" s="60">
        <v>12</v>
      </c>
      <c r="B1422" s="62" t="s">
        <v>2609</v>
      </c>
      <c r="C1422" s="62" t="s">
        <v>2613</v>
      </c>
      <c r="D1422" s="62" t="s">
        <v>359</v>
      </c>
      <c r="E1422" s="62" t="s">
        <v>2629</v>
      </c>
      <c r="F1422" s="62" t="s">
        <v>2630</v>
      </c>
      <c r="G1422" s="64">
        <v>0.78</v>
      </c>
      <c r="H1422" s="65">
        <v>10</v>
      </c>
      <c r="I1422" s="143">
        <v>77517</v>
      </c>
      <c r="J1422" s="67">
        <v>45489</v>
      </c>
      <c r="K1422" s="68"/>
      <c r="L1422" s="69"/>
      <c r="M1422" s="243"/>
      <c r="N1422" s="71"/>
      <c r="O1422" s="70"/>
      <c r="P1422" s="72"/>
    </row>
    <row r="1423" spans="1:16" x14ac:dyDescent="0.25">
      <c r="A1423" s="60">
        <v>12</v>
      </c>
      <c r="B1423" s="62" t="s">
        <v>2609</v>
      </c>
      <c r="C1423" s="62" t="s">
        <v>2613</v>
      </c>
      <c r="D1423" s="62" t="s">
        <v>359</v>
      </c>
      <c r="E1423" s="62" t="s">
        <v>2631</v>
      </c>
      <c r="F1423" s="62" t="s">
        <v>2632</v>
      </c>
      <c r="G1423" s="64">
        <v>4</v>
      </c>
      <c r="H1423" s="65">
        <v>9</v>
      </c>
      <c r="I1423" s="143">
        <v>397525</v>
      </c>
      <c r="J1423" s="67">
        <v>45489</v>
      </c>
      <c r="K1423" s="68"/>
      <c r="L1423" s="69"/>
      <c r="M1423" s="243"/>
      <c r="N1423" s="71"/>
      <c r="O1423" s="70"/>
      <c r="P1423" s="72"/>
    </row>
    <row r="1424" spans="1:16" x14ac:dyDescent="0.25">
      <c r="A1424" s="60">
        <v>12</v>
      </c>
      <c r="B1424" s="62" t="s">
        <v>2609</v>
      </c>
      <c r="C1424" s="62" t="s">
        <v>2613</v>
      </c>
      <c r="D1424" s="62" t="s">
        <v>359</v>
      </c>
      <c r="E1424" s="62" t="s">
        <v>2633</v>
      </c>
      <c r="F1424" s="62" t="s">
        <v>454</v>
      </c>
      <c r="G1424" s="64">
        <v>1.57</v>
      </c>
      <c r="H1424" s="65">
        <v>8</v>
      </c>
      <c r="I1424" s="143">
        <v>156090</v>
      </c>
      <c r="J1424" s="67">
        <v>45489</v>
      </c>
      <c r="K1424" s="68"/>
      <c r="L1424" s="69"/>
      <c r="M1424" s="243"/>
      <c r="N1424" s="71"/>
      <c r="O1424" s="70"/>
      <c r="P1424" s="72"/>
    </row>
    <row r="1425" spans="1:46" x14ac:dyDescent="0.25">
      <c r="A1425" s="60">
        <v>12</v>
      </c>
      <c r="B1425" s="62" t="s">
        <v>2609</v>
      </c>
      <c r="C1425" s="62" t="s">
        <v>2613</v>
      </c>
      <c r="D1425" s="62" t="s">
        <v>359</v>
      </c>
      <c r="E1425" s="62" t="s">
        <v>2634</v>
      </c>
      <c r="F1425" s="62" t="s">
        <v>654</v>
      </c>
      <c r="G1425" s="64">
        <v>0.51</v>
      </c>
      <c r="H1425" s="65">
        <v>10</v>
      </c>
      <c r="I1425" s="143">
        <v>50710</v>
      </c>
      <c r="J1425" s="67">
        <v>45489</v>
      </c>
      <c r="K1425" s="68">
        <f>SUM(I1410:I1425)</f>
        <v>2409480</v>
      </c>
      <c r="L1425" s="69"/>
      <c r="M1425" s="243"/>
      <c r="N1425" s="71">
        <v>2409520</v>
      </c>
      <c r="O1425" s="70">
        <v>0</v>
      </c>
      <c r="P1425" s="72"/>
    </row>
    <row r="1426" spans="1:46" x14ac:dyDescent="0.25">
      <c r="A1426" s="51">
        <v>12</v>
      </c>
      <c r="B1426" s="52" t="s">
        <v>74</v>
      </c>
      <c r="C1426" s="52"/>
      <c r="D1426" s="52"/>
      <c r="E1426" s="52"/>
      <c r="F1426" s="52"/>
      <c r="G1426" s="53"/>
      <c r="H1426" s="54"/>
      <c r="I1426" s="55"/>
      <c r="J1426" s="56"/>
      <c r="K1426" s="57"/>
      <c r="L1426" s="329">
        <f>SUM(K1427:K1433)</f>
        <v>374888</v>
      </c>
      <c r="M1426" s="226"/>
      <c r="N1426" s="48"/>
      <c r="O1426" s="49"/>
      <c r="P1426" s="58"/>
    </row>
    <row r="1427" spans="1:46" x14ac:dyDescent="0.25">
      <c r="A1427" s="60">
        <v>12</v>
      </c>
      <c r="B1427" s="62" t="s">
        <v>2635</v>
      </c>
      <c r="C1427" s="62" t="s">
        <v>2636</v>
      </c>
      <c r="D1427" s="86" t="s">
        <v>359</v>
      </c>
      <c r="E1427" s="62" t="s">
        <v>2637</v>
      </c>
      <c r="F1427" s="62" t="s">
        <v>2638</v>
      </c>
      <c r="G1427" s="64">
        <v>0.17</v>
      </c>
      <c r="H1427" s="65">
        <v>10</v>
      </c>
      <c r="I1427" s="143">
        <v>49173</v>
      </c>
      <c r="J1427" s="67">
        <v>45574</v>
      </c>
      <c r="K1427" s="68"/>
      <c r="L1427" s="69"/>
      <c r="M1427" s="70"/>
      <c r="N1427" s="71"/>
      <c r="O1427" s="70"/>
      <c r="P1427" s="72"/>
    </row>
    <row r="1428" spans="1:46" x14ac:dyDescent="0.25">
      <c r="A1428" s="60">
        <v>12</v>
      </c>
      <c r="B1428" s="62" t="s">
        <v>2635</v>
      </c>
      <c r="C1428" s="62" t="s">
        <v>2636</v>
      </c>
      <c r="D1428" s="86" t="s">
        <v>715</v>
      </c>
      <c r="E1428" s="62" t="s">
        <v>2639</v>
      </c>
      <c r="F1428" s="62" t="s">
        <v>865</v>
      </c>
      <c r="G1428" s="64">
        <v>4.7E-2</v>
      </c>
      <c r="H1428" s="65">
        <v>10</v>
      </c>
      <c r="I1428" s="143">
        <v>16120</v>
      </c>
      <c r="J1428" s="67">
        <v>45574</v>
      </c>
      <c r="K1428" s="68"/>
      <c r="L1428" s="69"/>
      <c r="M1428" s="70"/>
      <c r="N1428" s="71"/>
      <c r="O1428" s="70"/>
      <c r="P1428" s="72"/>
    </row>
    <row r="1429" spans="1:46" x14ac:dyDescent="0.25">
      <c r="A1429" s="60">
        <v>12</v>
      </c>
      <c r="B1429" s="62" t="s">
        <v>2635</v>
      </c>
      <c r="C1429" s="62" t="s">
        <v>2636</v>
      </c>
      <c r="D1429" s="86" t="s">
        <v>715</v>
      </c>
      <c r="E1429" s="62" t="s">
        <v>2640</v>
      </c>
      <c r="F1429" s="62" t="s">
        <v>945</v>
      </c>
      <c r="G1429" s="64">
        <v>0.188</v>
      </c>
      <c r="H1429" s="65">
        <v>9</v>
      </c>
      <c r="I1429" s="143">
        <v>64480</v>
      </c>
      <c r="J1429" s="67">
        <v>45574</v>
      </c>
      <c r="K1429" s="68"/>
      <c r="L1429" s="69"/>
      <c r="M1429" s="70"/>
      <c r="N1429" s="71"/>
      <c r="O1429" s="70"/>
      <c r="P1429" s="72"/>
    </row>
    <row r="1430" spans="1:46" x14ac:dyDescent="0.25">
      <c r="A1430" s="60">
        <v>12</v>
      </c>
      <c r="B1430" s="62" t="s">
        <v>2635</v>
      </c>
      <c r="C1430" s="62" t="s">
        <v>2636</v>
      </c>
      <c r="D1430" s="86" t="s">
        <v>715</v>
      </c>
      <c r="E1430" s="62" t="s">
        <v>2641</v>
      </c>
      <c r="F1430" s="62" t="s">
        <v>549</v>
      </c>
      <c r="G1430" s="64">
        <v>0.71399999999999997</v>
      </c>
      <c r="H1430" s="65">
        <v>8</v>
      </c>
      <c r="I1430" s="143">
        <v>245115</v>
      </c>
      <c r="J1430" s="67">
        <v>45574</v>
      </c>
      <c r="K1430" s="68">
        <f>SUM(I1427:I1430)</f>
        <v>374888</v>
      </c>
      <c r="L1430" s="69"/>
      <c r="M1430" s="70"/>
      <c r="N1430" s="71">
        <v>470698</v>
      </c>
      <c r="O1430" s="70">
        <v>0</v>
      </c>
      <c r="P1430" s="72"/>
    </row>
    <row r="1431" spans="1:46" x14ac:dyDescent="0.25">
      <c r="A1431" s="51">
        <v>12</v>
      </c>
      <c r="B1431" s="52" t="s">
        <v>84</v>
      </c>
      <c r="C1431" s="52"/>
      <c r="D1431" s="52"/>
      <c r="E1431" s="52"/>
      <c r="F1431" s="52"/>
      <c r="G1431" s="53"/>
      <c r="H1431" s="54"/>
      <c r="I1431" s="55"/>
      <c r="J1431" s="56"/>
      <c r="K1431" s="57"/>
      <c r="L1431" s="329">
        <f>SUM(K1432:K1435)</f>
        <v>363000</v>
      </c>
      <c r="M1431" s="226"/>
      <c r="N1431" s="48"/>
      <c r="O1431" s="49"/>
      <c r="P1431" s="58"/>
    </row>
    <row r="1432" spans="1:46" x14ac:dyDescent="0.25">
      <c r="A1432" s="60">
        <v>12</v>
      </c>
      <c r="B1432" s="62" t="s">
        <v>2642</v>
      </c>
      <c r="C1432" s="62" t="s">
        <v>2643</v>
      </c>
      <c r="D1432" s="86" t="s">
        <v>144</v>
      </c>
      <c r="E1432" s="62" t="s">
        <v>2644</v>
      </c>
      <c r="F1432" s="62" t="s">
        <v>173</v>
      </c>
      <c r="G1432" s="64">
        <v>1.18</v>
      </c>
      <c r="H1432" s="65">
        <v>10</v>
      </c>
      <c r="I1432" s="143">
        <v>118000</v>
      </c>
      <c r="J1432" s="67">
        <v>45540</v>
      </c>
      <c r="K1432" s="68"/>
      <c r="L1432" s="69"/>
      <c r="M1432" s="70"/>
      <c r="N1432" s="71"/>
      <c r="O1432" s="70"/>
      <c r="P1432" s="72"/>
    </row>
    <row r="1433" spans="1:46" x14ac:dyDescent="0.25">
      <c r="A1433" s="60">
        <v>12</v>
      </c>
      <c r="B1433" s="62" t="s">
        <v>2642</v>
      </c>
      <c r="C1433" s="62" t="s">
        <v>2643</v>
      </c>
      <c r="D1433" s="86" t="s">
        <v>144</v>
      </c>
      <c r="E1433" s="62" t="s">
        <v>2645</v>
      </c>
      <c r="F1433" s="62" t="s">
        <v>1896</v>
      </c>
      <c r="G1433" s="64">
        <v>1.1020000000000001</v>
      </c>
      <c r="H1433" s="65">
        <v>10</v>
      </c>
      <c r="I1433" s="143">
        <v>110000</v>
      </c>
      <c r="J1433" s="67">
        <v>45540</v>
      </c>
      <c r="K1433" s="68"/>
      <c r="L1433" s="69"/>
      <c r="M1433" s="70"/>
      <c r="N1433" s="71"/>
      <c r="O1433" s="70"/>
      <c r="P1433" s="72"/>
    </row>
    <row r="1434" spans="1:46" x14ac:dyDescent="0.25">
      <c r="A1434" s="60">
        <v>12</v>
      </c>
      <c r="B1434" s="62" t="s">
        <v>2642</v>
      </c>
      <c r="C1434" s="62" t="s">
        <v>2643</v>
      </c>
      <c r="D1434" s="86" t="s">
        <v>144</v>
      </c>
      <c r="E1434" s="62" t="s">
        <v>2646</v>
      </c>
      <c r="F1434" s="62" t="s">
        <v>1214</v>
      </c>
      <c r="G1434" s="64">
        <v>1.3440000000000001</v>
      </c>
      <c r="H1434" s="65">
        <v>10</v>
      </c>
      <c r="I1434" s="143">
        <v>101000</v>
      </c>
      <c r="J1434" s="67">
        <v>45540</v>
      </c>
      <c r="K1434" s="68"/>
      <c r="L1434" s="69"/>
      <c r="M1434" s="70"/>
      <c r="N1434" s="71"/>
      <c r="O1434" s="70"/>
      <c r="P1434" s="72"/>
    </row>
    <row r="1435" spans="1:46" x14ac:dyDescent="0.25">
      <c r="A1435" s="60">
        <v>12</v>
      </c>
      <c r="B1435" s="62" t="s">
        <v>2642</v>
      </c>
      <c r="C1435" s="62" t="s">
        <v>2643</v>
      </c>
      <c r="D1435" s="86" t="s">
        <v>144</v>
      </c>
      <c r="E1435" s="62" t="s">
        <v>2644</v>
      </c>
      <c r="F1435" s="62" t="s">
        <v>2647</v>
      </c>
      <c r="G1435" s="64">
        <v>0.441</v>
      </c>
      <c r="H1435" s="65">
        <v>10</v>
      </c>
      <c r="I1435" s="143">
        <v>34000</v>
      </c>
      <c r="J1435" s="67">
        <v>45540</v>
      </c>
      <c r="K1435" s="68">
        <f>SUM(I1432:I1435)</f>
        <v>363000</v>
      </c>
      <c r="L1435" s="69"/>
      <c r="M1435" s="70"/>
      <c r="N1435" s="71">
        <v>363000</v>
      </c>
      <c r="O1435" s="70">
        <v>72600</v>
      </c>
      <c r="P1435" s="72"/>
    </row>
    <row r="1436" spans="1:46" x14ac:dyDescent="0.25">
      <c r="A1436" s="51">
        <v>12</v>
      </c>
      <c r="B1436" s="52" t="s">
        <v>104</v>
      </c>
      <c r="C1436" s="52"/>
      <c r="D1436" s="52"/>
      <c r="E1436" s="52"/>
      <c r="F1436" s="52"/>
      <c r="G1436" s="53"/>
      <c r="H1436" s="54"/>
      <c r="I1436" s="55"/>
      <c r="J1436" s="56"/>
      <c r="K1436" s="57"/>
      <c r="L1436" s="329">
        <f>SUM(I1437:I1438)</f>
        <v>527777.25</v>
      </c>
      <c r="M1436" s="226"/>
      <c r="N1436" s="48"/>
      <c r="O1436" s="49"/>
      <c r="P1436" s="58"/>
    </row>
    <row r="1437" spans="1:46" x14ac:dyDescent="0.25">
      <c r="A1437" s="60">
        <v>12</v>
      </c>
      <c r="B1437" s="62" t="s">
        <v>2648</v>
      </c>
      <c r="C1437" s="62" t="s">
        <v>2649</v>
      </c>
      <c r="D1437" s="86" t="s">
        <v>144</v>
      </c>
      <c r="E1437" s="62" t="s">
        <v>2650</v>
      </c>
      <c r="F1437" s="62" t="s">
        <v>2651</v>
      </c>
      <c r="G1437" s="64">
        <v>3.6339999999999999</v>
      </c>
      <c r="H1437" s="65">
        <v>10</v>
      </c>
      <c r="I1437" s="143">
        <v>333027.75</v>
      </c>
      <c r="J1437" s="67">
        <v>45540</v>
      </c>
      <c r="K1437" s="68"/>
      <c r="L1437" s="69"/>
      <c r="M1437" s="70"/>
      <c r="N1437" s="71"/>
      <c r="O1437" s="70"/>
      <c r="P1437" s="72"/>
    </row>
    <row r="1438" spans="1:46" x14ac:dyDescent="0.25">
      <c r="A1438" s="60">
        <v>12</v>
      </c>
      <c r="B1438" s="62" t="s">
        <v>2648</v>
      </c>
      <c r="C1438" s="62" t="s">
        <v>2649</v>
      </c>
      <c r="D1438" s="86" t="s">
        <v>144</v>
      </c>
      <c r="E1438" s="62" t="s">
        <v>2652</v>
      </c>
      <c r="F1438" s="62" t="s">
        <v>2653</v>
      </c>
      <c r="G1438" s="64">
        <v>2.9390000000000001</v>
      </c>
      <c r="H1438" s="65">
        <v>8</v>
      </c>
      <c r="I1438" s="143">
        <v>194749.5</v>
      </c>
      <c r="J1438" s="67">
        <v>45540</v>
      </c>
      <c r="K1438" s="68">
        <f>SUM(I1437:I1438)</f>
        <v>527777.25</v>
      </c>
      <c r="L1438" s="69"/>
      <c r="M1438" s="70"/>
      <c r="N1438" s="71">
        <v>695766.5</v>
      </c>
      <c r="O1438" s="70">
        <v>0</v>
      </c>
      <c r="P1438" s="72"/>
    </row>
    <row r="1439" spans="1:46" ht="15.75" thickBot="1" x14ac:dyDescent="0.3">
      <c r="A1439" s="296"/>
      <c r="B1439" s="297"/>
      <c r="C1439" s="298"/>
      <c r="D1439" s="299"/>
      <c r="E1439" s="297"/>
      <c r="F1439" s="299"/>
      <c r="G1439" s="297"/>
      <c r="H1439" s="300"/>
      <c r="I1439" s="301">
        <f>SUM(I4:I1438)</f>
        <v>137566966.47000003</v>
      </c>
      <c r="J1439" s="302"/>
      <c r="K1439" s="303">
        <f>SUM(K4:K1438)</f>
        <v>137566966.47000003</v>
      </c>
      <c r="L1439" s="360">
        <f>SUM(L3:L1438)</f>
        <v>137566966.47000003</v>
      </c>
      <c r="M1439" s="361">
        <f>SUM(M2:M1435)</f>
        <v>137566966.47</v>
      </c>
      <c r="N1439" s="304">
        <f>SUM(N4:N1438)</f>
        <v>164917170.27000004</v>
      </c>
      <c r="O1439" s="304">
        <f t="shared" ref="O1439" si="0">SUM(O4:O1438)</f>
        <v>8085063.9399999995</v>
      </c>
      <c r="P1439" s="305"/>
    </row>
    <row r="1440" spans="1:46" ht="15.75" thickTop="1" x14ac:dyDescent="0.25">
      <c r="N1440" s="28"/>
      <c r="O1440" s="307"/>
      <c r="P1440" s="308"/>
      <c r="AP1440"/>
      <c r="AQ1440"/>
      <c r="AR1440"/>
      <c r="AS1440"/>
      <c r="AT1440"/>
    </row>
    <row r="1441" spans="2:53" ht="30" x14ac:dyDescent="0.25">
      <c r="B1441" s="311" t="s">
        <v>2654</v>
      </c>
      <c r="C1441" s="311" t="s">
        <v>2655</v>
      </c>
      <c r="D1441" s="312"/>
      <c r="E1441" s="8" t="s">
        <v>26</v>
      </c>
      <c r="F1441" s="311" t="s">
        <v>28</v>
      </c>
      <c r="G1441" s="7"/>
      <c r="H1441" s="313"/>
      <c r="I1441" s="314" t="s">
        <v>2656</v>
      </c>
      <c r="K1441" s="315" t="s">
        <v>2657</v>
      </c>
      <c r="N1441"/>
      <c r="O1441" s="307"/>
      <c r="P1441" s="308"/>
      <c r="AU1441" s="59"/>
      <c r="AV1441" s="59"/>
      <c r="AW1441" s="59"/>
      <c r="AX1441" s="59"/>
      <c r="AY1441" s="59"/>
      <c r="AZ1441" s="59"/>
      <c r="BA1441" s="59"/>
    </row>
    <row r="1442" spans="2:53" x14ac:dyDescent="0.25">
      <c r="B1442" s="316">
        <f>SUMIF(H2:H1438, "", I2:I1438)</f>
        <v>0</v>
      </c>
      <c r="C1442" s="316">
        <f>SUMIF(H2:H1438, "0", I2:I1438)</f>
        <v>4747011</v>
      </c>
      <c r="D1442" s="312"/>
      <c r="E1442" s="316">
        <f>SUMIF(H2:H1438, "10", I2:I1438)</f>
        <v>51403629.910000011</v>
      </c>
      <c r="F1442" s="317">
        <f ca="1">SUMIF(H2:H1438, "9", I2:I501)</f>
        <v>48153220.709999993</v>
      </c>
      <c r="G1442" s="7"/>
      <c r="H1442" s="313"/>
      <c r="I1442" s="316">
        <f ca="1">SUMIF(H2:H1438, "8", I2:I501)</f>
        <v>33263104.850000001</v>
      </c>
      <c r="K1442" s="325">
        <f ca="1">SUM(B1442:I1442)</f>
        <v>137566966.47</v>
      </c>
      <c r="N1442"/>
      <c r="O1442" s="318"/>
      <c r="P1442" s="308"/>
      <c r="AU1442" s="59"/>
      <c r="AV1442" s="59"/>
      <c r="AW1442" s="59"/>
      <c r="AX1442" s="59"/>
      <c r="AY1442" s="59"/>
      <c r="AZ1442" s="59"/>
      <c r="BA1442" s="59"/>
    </row>
    <row r="1443" spans="2:53" x14ac:dyDescent="0.25">
      <c r="B1443" s="7"/>
      <c r="C1443" s="319"/>
      <c r="D1443" s="312"/>
      <c r="E1443" s="7"/>
      <c r="F1443" s="312"/>
      <c r="G1443" s="7"/>
      <c r="H1443" s="313"/>
      <c r="I1443" s="316"/>
      <c r="N1443"/>
      <c r="O1443" s="307"/>
      <c r="P1443" s="308"/>
      <c r="AU1443" s="59"/>
      <c r="AV1443" s="59"/>
      <c r="AW1443" s="59"/>
      <c r="AX1443" s="59"/>
      <c r="AY1443" s="59"/>
      <c r="AZ1443" s="59"/>
      <c r="BA1443" s="59"/>
    </row>
    <row r="1444" spans="2:53" x14ac:dyDescent="0.25">
      <c r="B1444" s="7"/>
      <c r="C1444" s="319"/>
      <c r="D1444" s="312"/>
      <c r="E1444" s="7"/>
      <c r="F1444" s="312"/>
      <c r="G1444" s="7"/>
      <c r="H1444" s="313"/>
      <c r="I1444" s="316"/>
      <c r="N1444"/>
      <c r="O1444" s="307"/>
      <c r="P1444" s="308"/>
      <c r="AU1444" s="59"/>
      <c r="AV1444" s="59"/>
      <c r="AW1444" s="59"/>
      <c r="AX1444" s="59"/>
      <c r="AY1444" s="59"/>
      <c r="AZ1444" s="59"/>
      <c r="BA1444" s="59"/>
    </row>
    <row r="1445" spans="2:53" x14ac:dyDescent="0.25">
      <c r="B1445" s="7"/>
      <c r="C1445" s="319"/>
      <c r="D1445" s="312"/>
      <c r="E1445" s="7"/>
      <c r="F1445" s="312"/>
      <c r="G1445" s="7"/>
      <c r="H1445" s="313"/>
      <c r="I1445" s="316"/>
      <c r="N1445"/>
      <c r="O1445" s="307"/>
      <c r="P1445" s="308"/>
      <c r="AU1445" s="59"/>
      <c r="AV1445" s="59"/>
      <c r="AW1445" s="59"/>
      <c r="AX1445" s="59"/>
      <c r="AY1445" s="59"/>
      <c r="AZ1445" s="59"/>
      <c r="BA1445" s="59"/>
    </row>
    <row r="1446" spans="2:53" x14ac:dyDescent="0.25">
      <c r="B1446" s="7"/>
      <c r="C1446" s="319"/>
      <c r="D1446" s="312"/>
      <c r="E1446" s="7"/>
      <c r="F1446" s="312"/>
      <c r="G1446" s="7"/>
      <c r="H1446" s="313"/>
      <c r="I1446" s="316"/>
      <c r="N1446"/>
      <c r="O1446" s="307"/>
      <c r="P1446" s="308"/>
      <c r="AU1446" s="59"/>
      <c r="AV1446" s="59"/>
      <c r="AW1446" s="59"/>
      <c r="AX1446" s="59"/>
      <c r="AY1446" s="59"/>
      <c r="AZ1446" s="59"/>
      <c r="BA1446" s="59"/>
    </row>
    <row r="1447" spans="2:53" x14ac:dyDescent="0.25">
      <c r="B1447" s="7"/>
      <c r="C1447" s="319"/>
      <c r="D1447" s="312"/>
      <c r="E1447" s="7"/>
      <c r="F1447" s="312"/>
      <c r="G1447" s="7"/>
      <c r="H1447" s="313"/>
      <c r="I1447" s="316"/>
      <c r="N1447"/>
      <c r="O1447" s="307"/>
      <c r="P1447" s="308"/>
      <c r="AU1447" s="59"/>
      <c r="AV1447" s="59"/>
      <c r="AW1447" s="59"/>
      <c r="AX1447" s="59"/>
      <c r="AY1447" s="59"/>
      <c r="AZ1447" s="59"/>
      <c r="BA1447" s="59"/>
    </row>
    <row r="1448" spans="2:53" x14ac:dyDescent="0.25">
      <c r="B1448" s="7"/>
      <c r="C1448" s="319"/>
      <c r="D1448" s="312"/>
      <c r="E1448" s="7"/>
      <c r="F1448" s="312"/>
      <c r="G1448" s="7"/>
      <c r="H1448" s="313"/>
      <c r="I1448" s="316"/>
      <c r="N1448"/>
      <c r="O1448" s="307"/>
      <c r="P1448" s="308"/>
      <c r="AU1448" s="59"/>
      <c r="AV1448" s="59"/>
      <c r="AW1448" s="59"/>
      <c r="AX1448" s="59"/>
      <c r="AY1448" s="59"/>
      <c r="AZ1448" s="59"/>
      <c r="BA1448" s="59"/>
    </row>
    <row r="1449" spans="2:53" x14ac:dyDescent="0.25">
      <c r="B1449" s="7"/>
      <c r="C1449" s="319"/>
      <c r="D1449" s="312"/>
      <c r="E1449" s="7"/>
      <c r="F1449" s="312"/>
      <c r="G1449" s="7"/>
      <c r="H1449" s="313"/>
      <c r="I1449" s="316"/>
      <c r="N1449"/>
      <c r="O1449" s="307"/>
      <c r="P1449" s="308"/>
      <c r="AU1449" s="59"/>
      <c r="AV1449" s="59"/>
      <c r="AW1449" s="59"/>
      <c r="AX1449" s="59"/>
      <c r="AY1449" s="59"/>
      <c r="AZ1449" s="59"/>
      <c r="BA1449" s="59"/>
    </row>
    <row r="1450" spans="2:53" x14ac:dyDescent="0.25">
      <c r="B1450" s="7"/>
      <c r="C1450" s="319"/>
      <c r="D1450" s="312"/>
      <c r="E1450" s="7"/>
      <c r="F1450" s="312"/>
      <c r="G1450" s="7"/>
      <c r="H1450" s="313"/>
      <c r="I1450" s="316"/>
      <c r="N1450"/>
      <c r="O1450" s="307"/>
      <c r="P1450" s="308"/>
      <c r="AU1450" s="59"/>
      <c r="AV1450" s="59"/>
      <c r="AW1450" s="59"/>
      <c r="AX1450" s="59"/>
      <c r="AY1450" s="59"/>
      <c r="AZ1450" s="59"/>
      <c r="BA1450" s="59"/>
    </row>
    <row r="1451" spans="2:53" x14ac:dyDescent="0.25">
      <c r="B1451" s="7"/>
      <c r="C1451" s="319"/>
      <c r="D1451" s="312"/>
      <c r="E1451" s="7"/>
      <c r="F1451" s="312"/>
      <c r="G1451" s="7"/>
      <c r="H1451" s="313"/>
      <c r="I1451" s="316"/>
      <c r="N1451"/>
      <c r="O1451" s="307"/>
      <c r="P1451" s="308"/>
      <c r="AU1451" s="59"/>
      <c r="AV1451" s="59"/>
      <c r="AW1451" s="59"/>
      <c r="AX1451" s="59"/>
      <c r="AY1451" s="59"/>
      <c r="AZ1451" s="59"/>
      <c r="BA1451" s="59"/>
    </row>
    <row r="1452" spans="2:53" x14ac:dyDescent="0.25">
      <c r="B1452" s="7"/>
      <c r="C1452" s="319"/>
      <c r="D1452" s="312"/>
      <c r="E1452" s="7"/>
      <c r="F1452" s="312"/>
      <c r="G1452" s="7"/>
      <c r="H1452" s="313"/>
      <c r="I1452" s="316"/>
      <c r="N1452"/>
      <c r="O1452" s="307"/>
      <c r="P1452" s="308"/>
      <c r="AU1452" s="59"/>
      <c r="AV1452" s="59"/>
      <c r="AW1452" s="59"/>
      <c r="AX1452" s="59"/>
      <c r="AY1452" s="59"/>
      <c r="AZ1452" s="59"/>
      <c r="BA1452" s="59"/>
    </row>
    <row r="1453" spans="2:53" x14ac:dyDescent="0.25">
      <c r="B1453" s="7"/>
      <c r="C1453" s="319"/>
      <c r="D1453" s="312"/>
      <c r="E1453" s="7"/>
      <c r="F1453" s="312"/>
      <c r="G1453" s="7"/>
      <c r="H1453" s="313"/>
      <c r="I1453" s="316"/>
      <c r="N1453"/>
      <c r="O1453" s="307"/>
      <c r="P1453" s="308"/>
      <c r="AU1453" s="59"/>
      <c r="AV1453" s="59"/>
      <c r="AW1453" s="59"/>
      <c r="AX1453" s="59"/>
      <c r="AY1453" s="59"/>
      <c r="AZ1453" s="59"/>
      <c r="BA1453" s="59"/>
    </row>
    <row r="1454" spans="2:53" x14ac:dyDescent="0.25">
      <c r="B1454" s="7"/>
      <c r="C1454" s="319"/>
      <c r="D1454" s="312"/>
      <c r="E1454" s="7"/>
      <c r="F1454" s="312"/>
      <c r="G1454" s="7"/>
      <c r="H1454" s="313"/>
      <c r="I1454" s="316"/>
      <c r="N1454"/>
      <c r="O1454" s="307"/>
      <c r="P1454" s="308"/>
      <c r="AU1454" s="59"/>
      <c r="AV1454" s="59"/>
      <c r="AW1454" s="59"/>
      <c r="AX1454" s="59"/>
      <c r="AY1454" s="59"/>
      <c r="AZ1454" s="59"/>
      <c r="BA1454" s="59"/>
    </row>
    <row r="1455" spans="2:53" x14ac:dyDescent="0.25">
      <c r="B1455" s="7"/>
      <c r="C1455" s="319"/>
      <c r="D1455" s="312"/>
      <c r="E1455" s="7"/>
      <c r="F1455" s="312"/>
      <c r="G1455" s="7"/>
      <c r="H1455" s="313"/>
      <c r="I1455" s="316"/>
      <c r="N1455"/>
      <c r="O1455" s="307"/>
      <c r="P1455" s="308"/>
      <c r="AU1455" s="59"/>
      <c r="AV1455" s="59"/>
      <c r="AW1455" s="59"/>
      <c r="AX1455" s="59"/>
      <c r="AY1455" s="59"/>
      <c r="AZ1455" s="59"/>
      <c r="BA1455" s="59"/>
    </row>
    <row r="1456" spans="2:53" x14ac:dyDescent="0.25">
      <c r="B1456" s="7"/>
      <c r="C1456" s="319"/>
      <c r="D1456" s="312"/>
      <c r="E1456" s="7"/>
      <c r="F1456" s="312"/>
      <c r="G1456" s="7"/>
      <c r="H1456" s="313"/>
      <c r="I1456" s="316"/>
      <c r="N1456"/>
      <c r="O1456" s="307"/>
      <c r="P1456" s="308"/>
      <c r="AU1456" s="59"/>
      <c r="AV1456" s="59"/>
      <c r="AW1456" s="59"/>
      <c r="AX1456" s="59"/>
      <c r="AY1456" s="59"/>
      <c r="AZ1456" s="59"/>
      <c r="BA1456" s="59"/>
    </row>
    <row r="1457" spans="2:53" x14ac:dyDescent="0.25">
      <c r="B1457" s="7"/>
      <c r="C1457" s="319"/>
      <c r="D1457" s="312"/>
      <c r="E1457" s="7"/>
      <c r="F1457" s="312"/>
      <c r="G1457" s="7"/>
      <c r="H1457" s="313"/>
      <c r="I1457" s="316"/>
      <c r="N1457"/>
      <c r="O1457" s="307"/>
      <c r="P1457" s="308"/>
      <c r="AU1457" s="59"/>
      <c r="AV1457" s="59"/>
      <c r="AW1457" s="59"/>
      <c r="AX1457" s="59"/>
      <c r="AY1457" s="59"/>
      <c r="AZ1457" s="59"/>
      <c r="BA1457" s="59"/>
    </row>
    <row r="1458" spans="2:53" x14ac:dyDescent="0.25">
      <c r="B1458" s="7"/>
      <c r="C1458" s="319"/>
      <c r="D1458" s="312"/>
      <c r="E1458" s="7"/>
      <c r="F1458" s="312"/>
      <c r="G1458" s="7"/>
      <c r="H1458" s="313"/>
      <c r="I1458" s="316"/>
      <c r="N1458"/>
      <c r="O1458" s="307"/>
      <c r="P1458" s="308"/>
      <c r="AU1458" s="59"/>
      <c r="AV1458" s="59"/>
      <c r="AW1458" s="59"/>
      <c r="AX1458" s="59"/>
      <c r="AY1458" s="59"/>
      <c r="AZ1458" s="59"/>
      <c r="BA1458" s="59"/>
    </row>
    <row r="1459" spans="2:53" x14ac:dyDescent="0.25">
      <c r="B1459" s="7"/>
      <c r="C1459" s="319"/>
      <c r="D1459" s="312"/>
      <c r="E1459" s="7"/>
      <c r="F1459" s="312"/>
      <c r="G1459" s="7"/>
      <c r="H1459" s="313"/>
      <c r="I1459" s="316"/>
      <c r="N1459"/>
      <c r="O1459" s="307"/>
      <c r="P1459" s="308"/>
      <c r="AU1459" s="59"/>
      <c r="AV1459" s="59"/>
      <c r="AW1459" s="59"/>
      <c r="AX1459" s="59"/>
      <c r="AY1459" s="59"/>
      <c r="AZ1459" s="59"/>
      <c r="BA1459" s="59"/>
    </row>
    <row r="1460" spans="2:53" x14ac:dyDescent="0.25">
      <c r="B1460" s="7"/>
      <c r="C1460" s="319"/>
      <c r="D1460" s="312"/>
      <c r="E1460" s="7"/>
      <c r="F1460" s="312"/>
      <c r="G1460" s="7"/>
      <c r="H1460" s="313"/>
      <c r="I1460" s="316"/>
      <c r="N1460"/>
      <c r="O1460" s="307"/>
      <c r="P1460" s="308"/>
      <c r="AU1460" s="59"/>
      <c r="AV1460" s="59"/>
      <c r="AW1460" s="59"/>
      <c r="AX1460" s="59"/>
      <c r="AY1460" s="59"/>
      <c r="AZ1460" s="59"/>
      <c r="BA1460" s="59"/>
    </row>
    <row r="1461" spans="2:53" x14ac:dyDescent="0.25">
      <c r="B1461" s="7"/>
      <c r="C1461" s="319"/>
      <c r="D1461" s="312"/>
      <c r="E1461" s="7"/>
      <c r="F1461" s="312"/>
      <c r="G1461" s="7"/>
      <c r="H1461" s="313"/>
      <c r="I1461" s="316"/>
      <c r="N1461"/>
      <c r="O1461" s="307"/>
      <c r="P1461" s="308"/>
      <c r="AU1461" s="59"/>
      <c r="AV1461" s="59"/>
      <c r="AW1461" s="59"/>
      <c r="AX1461" s="59"/>
      <c r="AY1461" s="59"/>
      <c r="AZ1461" s="59"/>
      <c r="BA1461" s="59"/>
    </row>
    <row r="1462" spans="2:53" x14ac:dyDescent="0.25">
      <c r="B1462" s="7"/>
      <c r="C1462" s="319"/>
      <c r="D1462" s="312"/>
      <c r="E1462" s="7"/>
      <c r="F1462" s="312"/>
      <c r="G1462" s="7"/>
      <c r="H1462" s="313"/>
      <c r="I1462" s="316"/>
      <c r="N1462"/>
      <c r="O1462" s="307"/>
      <c r="P1462" s="308"/>
      <c r="AU1462" s="59"/>
      <c r="AV1462" s="59"/>
      <c r="AW1462" s="59"/>
      <c r="AX1462" s="59"/>
      <c r="AY1462" s="59"/>
      <c r="AZ1462" s="59"/>
      <c r="BA1462" s="59"/>
    </row>
    <row r="1463" spans="2:53" x14ac:dyDescent="0.25">
      <c r="B1463" s="7"/>
      <c r="C1463" s="319"/>
      <c r="D1463" s="312"/>
      <c r="E1463" s="7"/>
      <c r="F1463" s="312"/>
      <c r="G1463" s="7"/>
      <c r="H1463" s="313"/>
      <c r="I1463" s="316"/>
      <c r="N1463"/>
      <c r="O1463" s="307"/>
      <c r="P1463" s="308"/>
      <c r="AU1463" s="59"/>
      <c r="AV1463" s="59"/>
      <c r="AW1463" s="59"/>
      <c r="AX1463" s="59"/>
      <c r="AY1463" s="59"/>
      <c r="AZ1463" s="59"/>
      <c r="BA1463" s="59"/>
    </row>
    <row r="1464" spans="2:53" x14ac:dyDescent="0.25">
      <c r="B1464" s="7"/>
      <c r="C1464" s="319"/>
      <c r="D1464" s="312"/>
      <c r="E1464" s="7"/>
      <c r="F1464" s="312"/>
      <c r="G1464" s="7"/>
      <c r="H1464" s="313"/>
      <c r="I1464" s="316"/>
      <c r="N1464"/>
      <c r="O1464" s="307"/>
      <c r="P1464" s="308"/>
      <c r="AU1464" s="59"/>
      <c r="AV1464" s="59"/>
      <c r="AW1464" s="59"/>
      <c r="AX1464" s="59"/>
      <c r="AY1464" s="59"/>
      <c r="AZ1464" s="59"/>
      <c r="BA1464" s="59"/>
    </row>
    <row r="1465" spans="2:53" x14ac:dyDescent="0.25">
      <c r="B1465" s="7"/>
      <c r="C1465" s="319"/>
      <c r="D1465" s="312"/>
      <c r="E1465" s="7"/>
      <c r="F1465" s="312"/>
      <c r="G1465" s="7"/>
      <c r="H1465" s="313"/>
      <c r="I1465" s="316"/>
      <c r="N1465"/>
      <c r="O1465" s="307"/>
      <c r="P1465" s="308"/>
      <c r="AU1465" s="59"/>
      <c r="AV1465" s="59"/>
      <c r="AW1465" s="59"/>
      <c r="AX1465" s="59"/>
      <c r="AY1465" s="59"/>
      <c r="AZ1465" s="59"/>
      <c r="BA1465" s="59"/>
    </row>
    <row r="1466" spans="2:53" x14ac:dyDescent="0.25">
      <c r="B1466" s="7"/>
      <c r="C1466" s="319"/>
      <c r="D1466" s="312"/>
      <c r="E1466" s="7"/>
      <c r="F1466" s="312"/>
      <c r="G1466" s="7"/>
      <c r="H1466" s="313"/>
      <c r="I1466" s="316"/>
      <c r="N1466"/>
      <c r="O1466" s="307"/>
      <c r="P1466" s="308"/>
      <c r="AU1466" s="59"/>
      <c r="AV1466" s="59"/>
      <c r="AW1466" s="59"/>
      <c r="AX1466" s="59"/>
      <c r="AY1466" s="59"/>
      <c r="AZ1466" s="59"/>
      <c r="BA1466" s="59"/>
    </row>
    <row r="1467" spans="2:53" x14ac:dyDescent="0.25">
      <c r="B1467" s="7"/>
      <c r="C1467" s="319"/>
      <c r="D1467" s="312"/>
      <c r="E1467" s="7"/>
      <c r="F1467" s="312"/>
      <c r="G1467" s="7"/>
      <c r="H1467" s="313"/>
      <c r="I1467" s="316"/>
      <c r="N1467"/>
      <c r="O1467" s="307"/>
      <c r="P1467" s="308"/>
      <c r="AU1467" s="59"/>
      <c r="AV1467" s="59"/>
      <c r="AW1467" s="59"/>
      <c r="AX1467" s="59"/>
      <c r="AY1467" s="59"/>
      <c r="AZ1467" s="59"/>
      <c r="BA1467" s="59"/>
    </row>
    <row r="1468" spans="2:53" x14ac:dyDescent="0.25">
      <c r="B1468" s="7"/>
      <c r="C1468" s="319"/>
      <c r="D1468" s="312"/>
      <c r="E1468" s="7"/>
      <c r="F1468" s="312"/>
      <c r="G1468" s="7"/>
      <c r="H1468" s="313"/>
      <c r="I1468" s="316"/>
      <c r="N1468"/>
      <c r="O1468" s="307"/>
      <c r="P1468" s="308"/>
      <c r="AU1468" s="59"/>
      <c r="AV1468" s="59"/>
      <c r="AW1468" s="59"/>
      <c r="AX1468" s="59"/>
      <c r="AY1468" s="59"/>
      <c r="AZ1468" s="59"/>
      <c r="BA1468" s="59"/>
    </row>
    <row r="1469" spans="2:53" x14ac:dyDescent="0.25">
      <c r="B1469" s="7"/>
      <c r="C1469" s="319"/>
      <c r="D1469" s="312"/>
      <c r="E1469" s="7"/>
      <c r="F1469" s="312"/>
      <c r="G1469" s="7"/>
      <c r="H1469" s="313"/>
      <c r="I1469" s="316"/>
      <c r="N1469"/>
      <c r="O1469" s="307"/>
      <c r="P1469" s="308"/>
      <c r="AU1469" s="59"/>
      <c r="AV1469" s="59"/>
      <c r="AW1469" s="59"/>
      <c r="AX1469" s="59"/>
      <c r="AY1469" s="59"/>
      <c r="AZ1469" s="59"/>
      <c r="BA1469" s="59"/>
    </row>
    <row r="1470" spans="2:53" x14ac:dyDescent="0.25">
      <c r="B1470" s="7"/>
      <c r="C1470" s="319"/>
      <c r="D1470" s="312"/>
      <c r="E1470" s="7"/>
      <c r="F1470" s="312"/>
      <c r="G1470" s="7"/>
      <c r="H1470" s="313"/>
      <c r="I1470" s="316"/>
      <c r="N1470"/>
      <c r="O1470" s="307"/>
      <c r="P1470" s="308"/>
      <c r="AU1470" s="59"/>
      <c r="AV1470" s="59"/>
      <c r="AW1470" s="59"/>
      <c r="AX1470" s="59"/>
      <c r="AY1470" s="59"/>
      <c r="AZ1470" s="59"/>
      <c r="BA1470" s="59"/>
    </row>
    <row r="1471" spans="2:53" x14ac:dyDescent="0.25">
      <c r="B1471" s="7"/>
      <c r="C1471" s="319"/>
      <c r="D1471" s="312"/>
      <c r="E1471" s="7"/>
      <c r="F1471" s="312"/>
      <c r="G1471" s="7"/>
      <c r="H1471" s="313"/>
      <c r="I1471" s="316"/>
      <c r="N1471"/>
      <c r="O1471" s="307"/>
      <c r="P1471" s="308"/>
      <c r="AU1471" s="59"/>
      <c r="AV1471" s="59"/>
      <c r="AW1471" s="59"/>
      <c r="AX1471" s="59"/>
      <c r="AY1471" s="59"/>
      <c r="AZ1471" s="59"/>
      <c r="BA1471" s="59"/>
    </row>
    <row r="1472" spans="2:53" x14ac:dyDescent="0.25">
      <c r="B1472" s="7"/>
      <c r="C1472" s="319"/>
      <c r="D1472" s="312"/>
      <c r="E1472" s="7"/>
      <c r="F1472" s="312"/>
      <c r="G1472" s="7"/>
      <c r="H1472" s="313"/>
      <c r="I1472" s="316"/>
      <c r="N1472"/>
      <c r="O1472" s="307"/>
      <c r="P1472" s="308"/>
      <c r="AU1472" s="59"/>
      <c r="AV1472" s="59"/>
      <c r="AW1472" s="59"/>
      <c r="AX1472" s="59"/>
      <c r="AY1472" s="59"/>
      <c r="AZ1472" s="59"/>
      <c r="BA1472" s="59"/>
    </row>
    <row r="1473" spans="2:53" x14ac:dyDescent="0.25">
      <c r="B1473" s="7"/>
      <c r="C1473" s="319"/>
      <c r="D1473" s="312"/>
      <c r="E1473" s="7"/>
      <c r="F1473" s="312"/>
      <c r="G1473" s="7"/>
      <c r="H1473" s="313"/>
      <c r="I1473" s="316"/>
      <c r="N1473"/>
      <c r="O1473" s="307"/>
      <c r="P1473" s="308"/>
      <c r="AU1473" s="59"/>
      <c r="AV1473" s="59"/>
      <c r="AW1473" s="59"/>
      <c r="AX1473" s="59"/>
      <c r="AY1473" s="59"/>
      <c r="AZ1473" s="59"/>
      <c r="BA1473" s="59"/>
    </row>
    <row r="1474" spans="2:53" x14ac:dyDescent="0.25">
      <c r="B1474" s="7"/>
      <c r="C1474" s="319"/>
      <c r="D1474" s="312"/>
      <c r="E1474" s="7"/>
      <c r="F1474" s="312"/>
      <c r="G1474" s="7"/>
      <c r="H1474" s="313"/>
      <c r="I1474" s="316"/>
      <c r="N1474"/>
      <c r="O1474" s="307"/>
      <c r="P1474" s="308"/>
      <c r="AU1474" s="59"/>
      <c r="AV1474" s="59"/>
      <c r="AW1474" s="59"/>
      <c r="AX1474" s="59"/>
      <c r="AY1474" s="59"/>
      <c r="AZ1474" s="59"/>
      <c r="BA1474" s="59"/>
    </row>
    <row r="1475" spans="2:53" x14ac:dyDescent="0.25">
      <c r="B1475" s="7"/>
      <c r="C1475" s="319"/>
      <c r="D1475" s="312"/>
      <c r="E1475" s="7"/>
      <c r="F1475" s="312"/>
      <c r="G1475" s="7"/>
      <c r="H1475" s="313"/>
      <c r="I1475" s="316"/>
      <c r="N1475"/>
      <c r="O1475" s="307"/>
      <c r="P1475" s="308"/>
      <c r="AU1475" s="59"/>
      <c r="AV1475" s="59"/>
      <c r="AW1475" s="59"/>
      <c r="AX1475" s="59"/>
      <c r="AY1475" s="59"/>
      <c r="AZ1475" s="59"/>
      <c r="BA1475" s="59"/>
    </row>
    <row r="1476" spans="2:53" x14ac:dyDescent="0.25">
      <c r="B1476" s="7"/>
      <c r="C1476" s="319"/>
      <c r="D1476" s="312"/>
      <c r="E1476" s="7"/>
      <c r="F1476" s="312"/>
      <c r="G1476" s="7"/>
      <c r="H1476" s="313"/>
      <c r="I1476" s="316"/>
      <c r="N1476"/>
      <c r="O1476" s="307"/>
      <c r="P1476" s="308"/>
      <c r="AU1476" s="59"/>
      <c r="AV1476" s="59"/>
      <c r="AW1476" s="59"/>
      <c r="AX1476" s="59"/>
      <c r="AY1476" s="59"/>
      <c r="AZ1476" s="59"/>
      <c r="BA1476" s="59"/>
    </row>
    <row r="1477" spans="2:53" x14ac:dyDescent="0.25">
      <c r="B1477" s="7"/>
      <c r="C1477" s="319"/>
      <c r="D1477" s="312"/>
      <c r="E1477" s="7"/>
      <c r="F1477" s="312"/>
      <c r="G1477" s="7"/>
      <c r="H1477" s="313"/>
      <c r="I1477" s="316"/>
      <c r="N1477"/>
      <c r="O1477" s="307"/>
      <c r="P1477" s="308"/>
      <c r="AU1477" s="59"/>
      <c r="AV1477" s="59"/>
      <c r="AW1477" s="59"/>
      <c r="AX1477" s="59"/>
      <c r="AY1477" s="59"/>
      <c r="AZ1477" s="59"/>
      <c r="BA1477" s="59"/>
    </row>
    <row r="1478" spans="2:53" x14ac:dyDescent="0.25">
      <c r="B1478" s="7"/>
      <c r="C1478" s="319"/>
      <c r="D1478" s="312"/>
      <c r="E1478" s="7"/>
      <c r="F1478" s="312"/>
      <c r="G1478" s="7"/>
      <c r="H1478" s="313"/>
      <c r="I1478" s="316"/>
      <c r="N1478"/>
      <c r="O1478" s="307"/>
      <c r="P1478" s="308"/>
      <c r="AU1478" s="59"/>
      <c r="AV1478" s="59"/>
      <c r="AW1478" s="59"/>
      <c r="AX1478" s="59"/>
      <c r="AY1478" s="59"/>
      <c r="AZ1478" s="59"/>
      <c r="BA1478" s="59"/>
    </row>
    <row r="1479" spans="2:53" x14ac:dyDescent="0.25">
      <c r="B1479" s="7"/>
      <c r="C1479" s="319"/>
      <c r="D1479" s="312"/>
      <c r="E1479" s="7"/>
      <c r="F1479" s="312"/>
      <c r="G1479" s="7"/>
      <c r="H1479" s="313"/>
      <c r="I1479" s="316"/>
      <c r="N1479"/>
      <c r="O1479" s="307"/>
      <c r="P1479" s="308"/>
      <c r="AU1479" s="59"/>
      <c r="AV1479" s="59"/>
      <c r="AW1479" s="59"/>
      <c r="AX1479" s="59"/>
      <c r="AY1479" s="59"/>
      <c r="AZ1479" s="59"/>
      <c r="BA1479" s="59"/>
    </row>
    <row r="1480" spans="2:53" x14ac:dyDescent="0.25">
      <c r="B1480" s="7"/>
      <c r="C1480" s="319"/>
      <c r="D1480" s="312"/>
      <c r="E1480" s="7"/>
      <c r="F1480" s="312"/>
      <c r="G1480" s="7"/>
      <c r="H1480" s="313"/>
      <c r="I1480" s="316"/>
      <c r="N1480"/>
      <c r="O1480" s="307"/>
      <c r="P1480" s="308"/>
      <c r="AU1480" s="59"/>
      <c r="AV1480" s="59"/>
      <c r="AW1480" s="59"/>
      <c r="AX1480" s="59"/>
      <c r="AY1480" s="59"/>
      <c r="AZ1480" s="59"/>
      <c r="BA1480" s="59"/>
    </row>
    <row r="1481" spans="2:53" x14ac:dyDescent="0.25">
      <c r="B1481" s="7"/>
      <c r="C1481" s="319"/>
      <c r="D1481" s="312"/>
      <c r="E1481" s="7"/>
      <c r="F1481" s="312"/>
      <c r="G1481" s="7"/>
      <c r="H1481" s="313"/>
      <c r="I1481" s="316"/>
      <c r="N1481"/>
      <c r="O1481" s="307"/>
      <c r="P1481" s="308"/>
      <c r="AU1481" s="59"/>
      <c r="AV1481" s="59"/>
      <c r="AW1481" s="59"/>
      <c r="AX1481" s="59"/>
      <c r="AY1481" s="59"/>
      <c r="AZ1481" s="59"/>
      <c r="BA1481" s="59"/>
    </row>
    <row r="1482" spans="2:53" x14ac:dyDescent="0.25">
      <c r="B1482" s="7"/>
      <c r="C1482" s="319"/>
      <c r="D1482" s="312"/>
      <c r="E1482" s="7"/>
      <c r="F1482" s="312"/>
      <c r="G1482" s="7"/>
      <c r="H1482" s="313"/>
      <c r="I1482" s="316"/>
      <c r="N1482"/>
      <c r="O1482" s="307"/>
      <c r="P1482" s="308"/>
      <c r="AU1482" s="59"/>
      <c r="AV1482" s="59"/>
      <c r="AW1482" s="59"/>
      <c r="AX1482" s="59"/>
      <c r="AY1482" s="59"/>
      <c r="AZ1482" s="59"/>
      <c r="BA1482" s="59"/>
    </row>
    <row r="1483" spans="2:53" x14ac:dyDescent="0.25">
      <c r="B1483" s="7"/>
      <c r="C1483" s="319"/>
      <c r="D1483" s="312"/>
      <c r="E1483" s="7"/>
      <c r="F1483" s="312"/>
      <c r="G1483" s="7"/>
      <c r="H1483" s="313"/>
      <c r="I1483" s="316"/>
      <c r="N1483"/>
      <c r="O1483" s="307"/>
      <c r="P1483" s="308"/>
      <c r="AU1483" s="59"/>
      <c r="AV1483" s="59"/>
      <c r="AW1483" s="59"/>
      <c r="AX1483" s="59"/>
      <c r="AY1483" s="59"/>
      <c r="AZ1483" s="59"/>
      <c r="BA1483" s="59"/>
    </row>
    <row r="1484" spans="2:53" x14ac:dyDescent="0.25">
      <c r="B1484" s="7"/>
      <c r="C1484" s="319"/>
      <c r="D1484" s="312"/>
      <c r="E1484" s="7"/>
      <c r="F1484" s="312"/>
      <c r="G1484" s="7"/>
      <c r="H1484" s="313"/>
      <c r="I1484" s="316"/>
      <c r="N1484"/>
      <c r="O1484" s="307"/>
      <c r="P1484" s="308"/>
      <c r="AU1484" s="59"/>
      <c r="AV1484" s="59"/>
      <c r="AW1484" s="59"/>
      <c r="AX1484" s="59"/>
      <c r="AY1484" s="59"/>
      <c r="AZ1484" s="59"/>
      <c r="BA1484" s="59"/>
    </row>
    <row r="1485" spans="2:53" x14ac:dyDescent="0.25">
      <c r="B1485" s="7"/>
      <c r="C1485" s="319"/>
      <c r="D1485" s="312"/>
      <c r="E1485" s="7"/>
      <c r="F1485" s="312"/>
      <c r="G1485" s="7"/>
      <c r="H1485" s="313"/>
      <c r="I1485" s="316"/>
      <c r="N1485"/>
      <c r="O1485" s="307"/>
      <c r="P1485" s="308"/>
      <c r="AU1485" s="59"/>
      <c r="AV1485" s="59"/>
      <c r="AW1485" s="59"/>
      <c r="AX1485" s="59"/>
      <c r="AY1485" s="59"/>
      <c r="AZ1485" s="59"/>
      <c r="BA1485" s="59"/>
    </row>
    <row r="1486" spans="2:53" x14ac:dyDescent="0.25">
      <c r="B1486" s="7"/>
      <c r="C1486" s="319"/>
      <c r="D1486" s="312"/>
      <c r="E1486" s="7"/>
      <c r="F1486" s="312"/>
      <c r="G1486" s="7"/>
      <c r="H1486" s="313"/>
      <c r="I1486" s="316"/>
      <c r="N1486"/>
      <c r="O1486" s="307"/>
      <c r="P1486" s="308"/>
      <c r="AU1486" s="59"/>
      <c r="AV1486" s="59"/>
      <c r="AW1486" s="59"/>
      <c r="AX1486" s="59"/>
      <c r="AY1486" s="59"/>
      <c r="AZ1486" s="59"/>
      <c r="BA1486" s="59"/>
    </row>
    <row r="1487" spans="2:53" x14ac:dyDescent="0.25">
      <c r="B1487" s="7"/>
      <c r="C1487" s="319"/>
      <c r="D1487" s="312"/>
      <c r="E1487" s="7"/>
      <c r="F1487" s="312"/>
      <c r="G1487" s="7"/>
      <c r="H1487" s="313"/>
      <c r="I1487" s="316"/>
      <c r="N1487"/>
      <c r="O1487" s="307"/>
      <c r="P1487" s="308"/>
      <c r="AU1487" s="59"/>
      <c r="AV1487" s="59"/>
      <c r="AW1487" s="59"/>
      <c r="AX1487" s="59"/>
      <c r="AY1487" s="59"/>
      <c r="AZ1487" s="59"/>
      <c r="BA1487" s="59"/>
    </row>
    <row r="1488" spans="2:53" x14ac:dyDescent="0.25">
      <c r="B1488" s="7"/>
      <c r="C1488" s="319"/>
      <c r="D1488" s="312"/>
      <c r="E1488" s="7"/>
      <c r="F1488" s="312"/>
      <c r="G1488" s="7"/>
      <c r="H1488" s="313"/>
      <c r="I1488" s="316"/>
      <c r="N1488"/>
      <c r="O1488" s="307"/>
      <c r="P1488" s="308"/>
      <c r="AU1488" s="59"/>
      <c r="AV1488" s="59"/>
      <c r="AW1488" s="59"/>
      <c r="AX1488" s="59"/>
      <c r="AY1488" s="59"/>
      <c r="AZ1488" s="59"/>
      <c r="BA1488" s="59"/>
    </row>
    <row r="1489" spans="2:53" x14ac:dyDescent="0.25">
      <c r="B1489" s="7"/>
      <c r="C1489" s="319"/>
      <c r="D1489" s="312"/>
      <c r="E1489" s="7"/>
      <c r="F1489" s="312"/>
      <c r="G1489" s="7"/>
      <c r="H1489" s="313"/>
      <c r="I1489" s="316"/>
      <c r="N1489"/>
      <c r="O1489" s="307"/>
      <c r="P1489" s="308"/>
      <c r="AU1489" s="59"/>
      <c r="AV1489" s="59"/>
      <c r="AW1489" s="59"/>
      <c r="AX1489" s="59"/>
      <c r="AY1489" s="59"/>
      <c r="AZ1489" s="59"/>
      <c r="BA1489" s="59"/>
    </row>
    <row r="1490" spans="2:53" x14ac:dyDescent="0.25">
      <c r="B1490" s="7"/>
      <c r="C1490" s="319"/>
      <c r="D1490" s="312"/>
      <c r="E1490" s="7"/>
      <c r="F1490" s="312"/>
      <c r="G1490" s="7"/>
      <c r="H1490" s="313"/>
      <c r="I1490" s="316"/>
      <c r="N1490"/>
      <c r="O1490" s="307"/>
      <c r="P1490" s="308"/>
      <c r="AU1490" s="59"/>
      <c r="AV1490" s="59"/>
      <c r="AW1490" s="59"/>
      <c r="AX1490" s="59"/>
      <c r="AY1490" s="59"/>
      <c r="AZ1490" s="59"/>
      <c r="BA1490" s="59"/>
    </row>
    <row r="1491" spans="2:53" x14ac:dyDescent="0.25">
      <c r="B1491" s="7"/>
      <c r="C1491" s="319"/>
      <c r="D1491" s="312"/>
      <c r="E1491" s="7"/>
      <c r="F1491" s="312"/>
      <c r="G1491" s="7"/>
      <c r="H1491" s="313"/>
      <c r="I1491" s="316"/>
      <c r="N1491"/>
      <c r="O1491" s="307"/>
      <c r="P1491" s="308"/>
      <c r="AU1491" s="59"/>
      <c r="AV1491" s="59"/>
      <c r="AW1491" s="59"/>
      <c r="AX1491" s="59"/>
      <c r="AY1491" s="59"/>
      <c r="AZ1491" s="59"/>
      <c r="BA1491" s="59"/>
    </row>
    <row r="1492" spans="2:53" x14ac:dyDescent="0.25">
      <c r="B1492" s="7"/>
      <c r="C1492" s="319"/>
      <c r="D1492" s="312"/>
      <c r="E1492" s="7"/>
      <c r="F1492" s="312"/>
      <c r="G1492" s="7"/>
      <c r="H1492" s="313"/>
      <c r="I1492" s="316"/>
      <c r="N1492"/>
      <c r="O1492" s="307"/>
      <c r="P1492" s="308"/>
      <c r="AU1492" s="59"/>
      <c r="AV1492" s="59"/>
      <c r="AW1492" s="59"/>
      <c r="AX1492" s="59"/>
      <c r="AY1492" s="59"/>
      <c r="AZ1492" s="59"/>
      <c r="BA1492" s="59"/>
    </row>
    <row r="1493" spans="2:53" x14ac:dyDescent="0.25">
      <c r="B1493" s="7"/>
      <c r="C1493" s="319"/>
      <c r="D1493" s="312"/>
      <c r="E1493" s="7"/>
      <c r="F1493" s="312"/>
      <c r="G1493" s="7"/>
      <c r="H1493" s="313"/>
      <c r="I1493" s="316"/>
      <c r="N1493"/>
      <c r="O1493" s="307"/>
      <c r="P1493" s="308"/>
      <c r="AU1493" s="59"/>
      <c r="AV1493" s="59"/>
      <c r="AW1493" s="59"/>
      <c r="AX1493" s="59"/>
      <c r="AY1493" s="59"/>
      <c r="AZ1493" s="59"/>
      <c r="BA1493" s="59"/>
    </row>
    <row r="1494" spans="2:53" x14ac:dyDescent="0.25">
      <c r="B1494" s="7"/>
      <c r="C1494" s="319"/>
      <c r="D1494" s="312"/>
      <c r="E1494" s="7"/>
      <c r="F1494" s="312"/>
      <c r="G1494" s="7"/>
      <c r="H1494" s="313"/>
      <c r="I1494" s="316"/>
      <c r="N1494"/>
      <c r="O1494" s="307"/>
      <c r="P1494" s="308"/>
      <c r="AU1494" s="59"/>
      <c r="AV1494" s="59"/>
      <c r="AW1494" s="59"/>
      <c r="AX1494" s="59"/>
      <c r="AY1494" s="59"/>
      <c r="AZ1494" s="59"/>
      <c r="BA1494" s="59"/>
    </row>
    <row r="1495" spans="2:53" x14ac:dyDescent="0.25">
      <c r="B1495" s="7"/>
      <c r="C1495" s="319"/>
      <c r="D1495" s="312"/>
      <c r="E1495" s="7"/>
      <c r="F1495" s="312"/>
      <c r="G1495" s="7"/>
      <c r="H1495" s="313"/>
      <c r="I1495" s="316"/>
      <c r="N1495"/>
      <c r="O1495" s="307"/>
      <c r="P1495" s="308"/>
      <c r="AU1495" s="59"/>
      <c r="AV1495" s="59"/>
      <c r="AW1495" s="59"/>
      <c r="AX1495" s="59"/>
      <c r="AY1495" s="59"/>
      <c r="AZ1495" s="59"/>
      <c r="BA1495" s="59"/>
    </row>
    <row r="1496" spans="2:53" x14ac:dyDescent="0.25">
      <c r="B1496" s="7"/>
      <c r="C1496" s="319"/>
      <c r="D1496" s="312"/>
      <c r="E1496" s="7"/>
      <c r="F1496" s="312"/>
      <c r="G1496" s="7"/>
      <c r="H1496" s="313"/>
      <c r="I1496" s="316"/>
      <c r="N1496"/>
      <c r="O1496" s="307"/>
      <c r="P1496" s="308"/>
      <c r="AU1496" s="59"/>
      <c r="AV1496" s="59"/>
      <c r="AW1496" s="59"/>
      <c r="AX1496" s="59"/>
      <c r="AY1496" s="59"/>
      <c r="AZ1496" s="59"/>
      <c r="BA1496" s="59"/>
    </row>
    <row r="1497" spans="2:53" x14ac:dyDescent="0.25">
      <c r="B1497" s="7"/>
      <c r="C1497" s="319"/>
      <c r="D1497" s="312"/>
      <c r="E1497" s="7"/>
      <c r="F1497" s="312"/>
      <c r="G1497" s="7"/>
      <c r="H1497" s="313"/>
      <c r="I1497" s="316"/>
      <c r="N1497"/>
      <c r="O1497" s="307"/>
      <c r="P1497" s="308"/>
      <c r="AU1497" s="59"/>
      <c r="AV1497" s="59"/>
      <c r="AW1497" s="59"/>
      <c r="AX1497" s="59"/>
      <c r="AY1497" s="59"/>
      <c r="AZ1497" s="59"/>
      <c r="BA1497" s="59"/>
    </row>
    <row r="1498" spans="2:53" x14ac:dyDescent="0.25">
      <c r="B1498" s="7"/>
      <c r="C1498" s="319"/>
      <c r="D1498" s="312"/>
      <c r="E1498" s="7"/>
      <c r="F1498" s="312"/>
      <c r="G1498" s="7"/>
      <c r="H1498" s="313"/>
      <c r="I1498" s="316"/>
      <c r="N1498"/>
      <c r="O1498" s="307"/>
      <c r="P1498" s="308"/>
      <c r="AU1498" s="59"/>
      <c r="AV1498" s="59"/>
      <c r="AW1498" s="59"/>
      <c r="AX1498" s="59"/>
      <c r="AY1498" s="59"/>
      <c r="AZ1498" s="59"/>
      <c r="BA1498" s="59"/>
    </row>
    <row r="1499" spans="2:53" x14ac:dyDescent="0.25">
      <c r="B1499" s="7"/>
      <c r="C1499" s="319"/>
      <c r="D1499" s="312"/>
      <c r="E1499" s="7"/>
      <c r="F1499" s="312"/>
      <c r="G1499" s="7"/>
      <c r="H1499" s="313"/>
      <c r="I1499" s="316"/>
      <c r="N1499"/>
      <c r="O1499" s="307"/>
      <c r="P1499" s="308"/>
      <c r="AU1499" s="59"/>
      <c r="AV1499" s="59"/>
      <c r="AW1499" s="59"/>
      <c r="AX1499" s="59"/>
      <c r="AY1499" s="59"/>
      <c r="AZ1499" s="59"/>
      <c r="BA1499" s="59"/>
    </row>
    <row r="1500" spans="2:53" x14ac:dyDescent="0.25">
      <c r="B1500" s="7"/>
      <c r="C1500" s="319"/>
      <c r="D1500" s="312"/>
      <c r="E1500" s="7"/>
      <c r="F1500" s="312"/>
      <c r="G1500" s="7"/>
      <c r="H1500" s="313"/>
      <c r="I1500" s="316"/>
      <c r="N1500"/>
      <c r="O1500" s="307"/>
      <c r="P1500" s="308"/>
      <c r="AU1500" s="59"/>
      <c r="AV1500" s="59"/>
      <c r="AW1500" s="59"/>
      <c r="AX1500" s="59"/>
      <c r="AY1500" s="59"/>
      <c r="AZ1500" s="59"/>
      <c r="BA1500" s="59"/>
    </row>
    <row r="1501" spans="2:53" x14ac:dyDescent="0.25">
      <c r="B1501" s="7"/>
      <c r="C1501" s="319"/>
      <c r="D1501" s="312"/>
      <c r="E1501" s="7"/>
      <c r="F1501" s="312"/>
      <c r="G1501" s="7"/>
      <c r="H1501" s="313"/>
      <c r="I1501" s="316"/>
      <c r="N1501"/>
      <c r="O1501" s="307"/>
      <c r="P1501" s="308"/>
      <c r="AU1501" s="59"/>
      <c r="AV1501" s="59"/>
      <c r="AW1501" s="59"/>
      <c r="AX1501" s="59"/>
      <c r="AY1501" s="59"/>
      <c r="AZ1501" s="59"/>
      <c r="BA1501" s="59"/>
    </row>
    <row r="1502" spans="2:53" x14ac:dyDescent="0.25">
      <c r="B1502" s="7"/>
      <c r="C1502" s="319"/>
      <c r="D1502" s="312"/>
      <c r="E1502" s="7"/>
      <c r="F1502" s="312"/>
      <c r="G1502" s="7"/>
      <c r="H1502" s="313"/>
      <c r="I1502" s="316"/>
      <c r="N1502"/>
      <c r="O1502" s="307"/>
      <c r="P1502" s="308"/>
      <c r="AU1502" s="59"/>
      <c r="AV1502" s="59"/>
      <c r="AW1502" s="59"/>
      <c r="AX1502" s="59"/>
      <c r="AY1502" s="59"/>
      <c r="AZ1502" s="59"/>
      <c r="BA1502" s="59"/>
    </row>
    <row r="1503" spans="2:53" x14ac:dyDescent="0.25">
      <c r="B1503" s="7"/>
      <c r="C1503" s="319"/>
      <c r="D1503" s="312"/>
      <c r="E1503" s="7"/>
      <c r="F1503" s="312"/>
      <c r="G1503" s="7"/>
      <c r="H1503" s="313"/>
      <c r="I1503" s="316"/>
      <c r="N1503"/>
      <c r="O1503" s="307"/>
      <c r="P1503" s="308"/>
      <c r="AU1503" s="59"/>
      <c r="AV1503" s="59"/>
      <c r="AW1503" s="59"/>
      <c r="AX1503" s="59"/>
      <c r="AY1503" s="59"/>
      <c r="AZ1503" s="59"/>
      <c r="BA1503" s="59"/>
    </row>
    <row r="1504" spans="2:53" x14ac:dyDescent="0.25">
      <c r="B1504" s="7"/>
      <c r="C1504" s="319"/>
      <c r="D1504" s="312"/>
      <c r="E1504" s="7"/>
      <c r="F1504" s="312"/>
      <c r="G1504" s="7"/>
      <c r="H1504" s="313"/>
      <c r="I1504" s="316"/>
      <c r="N1504"/>
      <c r="O1504" s="307"/>
      <c r="P1504" s="308"/>
      <c r="AU1504" s="59"/>
      <c r="AV1504" s="59"/>
      <c r="AW1504" s="59"/>
      <c r="AX1504" s="59"/>
      <c r="AY1504" s="59"/>
      <c r="AZ1504" s="59"/>
      <c r="BA1504" s="59"/>
    </row>
    <row r="1505" spans="2:53" x14ac:dyDescent="0.25">
      <c r="B1505" s="7"/>
      <c r="C1505" s="319"/>
      <c r="D1505" s="312"/>
      <c r="E1505" s="7"/>
      <c r="F1505" s="312"/>
      <c r="G1505" s="7"/>
      <c r="H1505" s="313"/>
      <c r="I1505" s="316"/>
      <c r="N1505"/>
      <c r="O1505" s="307"/>
      <c r="P1505" s="308"/>
      <c r="AU1505" s="59"/>
      <c r="AV1505" s="59"/>
      <c r="AW1505" s="59"/>
      <c r="AX1505" s="59"/>
      <c r="AY1505" s="59"/>
      <c r="AZ1505" s="59"/>
      <c r="BA1505" s="59"/>
    </row>
    <row r="1506" spans="2:53" x14ac:dyDescent="0.25">
      <c r="B1506" s="7"/>
      <c r="C1506" s="319"/>
      <c r="D1506" s="312"/>
      <c r="E1506" s="7"/>
      <c r="F1506" s="312"/>
      <c r="G1506" s="7"/>
      <c r="H1506" s="313"/>
      <c r="I1506" s="316"/>
      <c r="N1506"/>
      <c r="O1506" s="307"/>
      <c r="P1506" s="308"/>
      <c r="AU1506" s="59"/>
      <c r="AV1506" s="59"/>
      <c r="AW1506" s="59"/>
      <c r="AX1506" s="59"/>
      <c r="AY1506" s="59"/>
      <c r="AZ1506" s="59"/>
      <c r="BA1506" s="59"/>
    </row>
    <row r="1507" spans="2:53" x14ac:dyDescent="0.25">
      <c r="B1507" s="7"/>
      <c r="C1507" s="319"/>
      <c r="D1507" s="312"/>
      <c r="E1507" s="7"/>
      <c r="F1507" s="312"/>
      <c r="G1507" s="7"/>
      <c r="H1507" s="313"/>
      <c r="I1507" s="316"/>
      <c r="N1507"/>
      <c r="O1507" s="307"/>
      <c r="P1507" s="308"/>
      <c r="AU1507" s="59"/>
      <c r="AV1507" s="59"/>
      <c r="AW1507" s="59"/>
      <c r="AX1507" s="59"/>
      <c r="AY1507" s="59"/>
      <c r="AZ1507" s="59"/>
      <c r="BA1507" s="59"/>
    </row>
    <row r="1508" spans="2:53" x14ac:dyDescent="0.25">
      <c r="B1508" s="7"/>
      <c r="C1508" s="319"/>
      <c r="D1508" s="312"/>
      <c r="E1508" s="7"/>
      <c r="F1508" s="312"/>
      <c r="G1508" s="7"/>
      <c r="H1508" s="313"/>
      <c r="I1508" s="316"/>
      <c r="N1508"/>
      <c r="O1508" s="307"/>
      <c r="P1508" s="308"/>
      <c r="AU1508" s="59"/>
      <c r="AV1508" s="59"/>
      <c r="AW1508" s="59"/>
      <c r="AX1508" s="59"/>
      <c r="AY1508" s="59"/>
      <c r="AZ1508" s="59"/>
      <c r="BA1508" s="59"/>
    </row>
    <row r="1509" spans="2:53" x14ac:dyDescent="0.25">
      <c r="B1509" s="7"/>
      <c r="C1509" s="319"/>
      <c r="D1509" s="312"/>
      <c r="E1509" s="7"/>
      <c r="F1509" s="312"/>
      <c r="G1509" s="7"/>
      <c r="H1509" s="313"/>
      <c r="I1509" s="316"/>
      <c r="N1509"/>
      <c r="O1509" s="307"/>
      <c r="P1509" s="308"/>
      <c r="AU1509" s="59"/>
      <c r="AV1509" s="59"/>
      <c r="AW1509" s="59"/>
      <c r="AX1509" s="59"/>
      <c r="AY1509" s="59"/>
      <c r="AZ1509" s="59"/>
      <c r="BA1509" s="59"/>
    </row>
    <row r="1510" spans="2:53" x14ac:dyDescent="0.25">
      <c r="B1510" s="7"/>
      <c r="C1510" s="319"/>
      <c r="D1510" s="312"/>
      <c r="E1510" s="7"/>
      <c r="F1510" s="312"/>
      <c r="G1510" s="7"/>
      <c r="H1510" s="313"/>
      <c r="I1510" s="316"/>
      <c r="N1510"/>
      <c r="O1510" s="307"/>
      <c r="P1510" s="308"/>
      <c r="AU1510" s="59"/>
      <c r="AV1510" s="59"/>
      <c r="AW1510" s="59"/>
      <c r="AX1510" s="59"/>
      <c r="AY1510" s="59"/>
      <c r="AZ1510" s="59"/>
      <c r="BA1510" s="59"/>
    </row>
    <row r="1511" spans="2:53" x14ac:dyDescent="0.25">
      <c r="B1511" s="7"/>
      <c r="C1511" s="319"/>
      <c r="D1511" s="312"/>
      <c r="E1511" s="7"/>
      <c r="F1511" s="312"/>
      <c r="G1511" s="7"/>
      <c r="H1511" s="313"/>
      <c r="I1511" s="316"/>
      <c r="N1511"/>
      <c r="O1511" s="307"/>
      <c r="P1511" s="308"/>
      <c r="AU1511" s="59"/>
      <c r="AV1511" s="59"/>
      <c r="AW1511" s="59"/>
      <c r="AX1511" s="59"/>
      <c r="AY1511" s="59"/>
      <c r="AZ1511" s="59"/>
      <c r="BA1511" s="59"/>
    </row>
    <row r="1512" spans="2:53" x14ac:dyDescent="0.25">
      <c r="B1512" s="7"/>
      <c r="C1512" s="319"/>
      <c r="D1512" s="312"/>
      <c r="E1512" s="7"/>
      <c r="F1512" s="312"/>
      <c r="G1512" s="7"/>
      <c r="H1512" s="313"/>
      <c r="I1512" s="316"/>
      <c r="N1512"/>
      <c r="O1512" s="307"/>
      <c r="P1512" s="308"/>
      <c r="AU1512" s="59"/>
      <c r="AV1512" s="59"/>
      <c r="AW1512" s="59"/>
      <c r="AX1512" s="59"/>
      <c r="AY1512" s="59"/>
      <c r="AZ1512" s="59"/>
      <c r="BA1512" s="59"/>
    </row>
    <row r="1513" spans="2:53" x14ac:dyDescent="0.25">
      <c r="B1513" s="7"/>
      <c r="C1513" s="319"/>
      <c r="D1513" s="312"/>
      <c r="E1513" s="7"/>
      <c r="F1513" s="312"/>
      <c r="G1513" s="7"/>
      <c r="H1513" s="313"/>
      <c r="I1513" s="316"/>
      <c r="N1513"/>
      <c r="O1513" s="307"/>
      <c r="P1513" s="308"/>
      <c r="AU1513" s="59"/>
      <c r="AV1513" s="59"/>
      <c r="AW1513" s="59"/>
      <c r="AX1513" s="59"/>
      <c r="AY1513" s="59"/>
      <c r="AZ1513" s="59"/>
      <c r="BA1513" s="59"/>
    </row>
    <row r="1514" spans="2:53" x14ac:dyDescent="0.25">
      <c r="B1514" s="7"/>
      <c r="C1514" s="319"/>
      <c r="D1514" s="312"/>
      <c r="E1514" s="7"/>
      <c r="F1514" s="312"/>
      <c r="G1514" s="7"/>
      <c r="H1514" s="313"/>
      <c r="I1514" s="316"/>
      <c r="N1514"/>
      <c r="O1514" s="307"/>
      <c r="P1514" s="308"/>
      <c r="AU1514" s="59"/>
      <c r="AV1514" s="59"/>
      <c r="AW1514" s="59"/>
      <c r="AX1514" s="59"/>
      <c r="AY1514" s="59"/>
      <c r="AZ1514" s="59"/>
      <c r="BA1514" s="59"/>
    </row>
  </sheetData>
  <autoFilter ref="A1:P1432" xr:uid="{00000000-0001-0000-0100-000000000000}"/>
  <dataConsolidate/>
  <conditionalFormatting sqref="A409:B409 A3:B3 A427:B427 A471:B471 A517:B527 B843:B845 K1396:M1397 A7:B22 L1160:M1160 A718:B722 I168:L168 I167:M167 A1376:B1376 K1329:M1329 K917:M924 K985:M989 A915:B924 A839:B842 K812:M812 A282:B282 A308:B308 M666 A1035:B1035 C985 C309:C320 C812 K477:M477 A360:B360 K522:M527 K546 M546 A37:B37 C499:C502 C545:C546 K545:M545 K533 M533 A396:B396 A291:B291 M622 A784:B787 A1012 C37:C43 A1437:B1437 K1154:M1159 A1154:B1160 M701 K702:M705 C804 K799:M799 C799 K588:M588 C588 C584:C585 K584:M585 K1324:M1324 C375 C360:C363 C533 K528 M528 M685 K686:M688 A1409 C839:C847 K839:M840 K602:M610 C367 J1330:M1331 I1332:M1334 A99:B123 K621:M621 A1017:A1027 C693:C705 A693:B700 N273 A511:B511 C510:C512 C717:C722 A777:B777 C517:C528 C386 I1273:I1324 F449:F457 I798:L798 I1408:J1425 I1154:J1160 I789:M797 H794:H798 I1325:M1325 I1378:J1384 H148:H149 H164 I1326:I1331 I1393:J1398 H801:H803 I806:K806 A1046:B1090 I499:M509 I375:J376 I377:I380 I409:M415 I983:J989 I855:J855 I856:M861 I667:M667 I666:J666 I810:I811 I448:J448 I471:J477 I684 I668 I639:J639 I839:J848 I655:J655 I807:M809 I685:J688 I98:J130 H71:H108 E669:G671 I990:M1010 I252:M290 I628:J628 A1257:B1335 H123:H130 I617 I381:J395 I64:M64 I1253:M1253 C856:C924 A856:B913 I869:M913 I941:J957 K942:M956 K927:M936 I914:J936 I838:M838 I849:M854 H1266:H1347 H603:H611 I638:M638 H813:H1010 I132:J134 H232:H292 H196:H211 H1012:H1036 C1:C22 C602:C616 I603:J616 A603:B616 H1092:H1256 I654:M654 K1409:M1425 I1053:M1079 I1161:M1179 P212:P215 I510:J527 K513:M516 I718:J723 L1442:M1442 C1439:C1441 K1440:M1441 Q3:XFD22 Q718:XFD722 Q1408:XFD1426 Q1376:XFD1378 Q71:XFD143 Q789:XFD798 Q784:XFD787 Q37:XFD65 Q880:XFD1012 Q1257:XFD1272 Q839:XFD869 Q172:XFD190 Q1039:XFD1079 Q1431:XFD1431 Q805:XFD811 Q764:XFD770 Q772:XFD774 Q1436:XFD1436 K1443:M1514 C1443:C1048576 I669:P683 Q669:XFD703 Q776:XFD782 Q396:XFD527 H397:H527 Q199:XFD370 H294:H370 H1349:H1438 A725:B762 Q725:XFD762 C724:C788 C618:C622 I618:J622 A618:B621 I640:M643 Q621:XFD667 H615:H688 N471:P477 N1408:P1425 N409:P414 N789:P799 K98:P127 K804:P804 N252:O272 N274:O290 N1047:P1079 N807:P812 I1376:P1377 I805:P805 I65:O65 P64:P65 N941:P957 N839:P861 I1426:P1438 K1:P22 N621:P622 L1257:P1257 O869:P869 I644:P653 I937:P940 I188:P190 I862:P868 I1013:XFD1036 I958:P982 I623:P627 I191:XFD198 I478:P498 I71:P97 I47:P63 N880:P936 I629:P637 O638:P638 I199:P211 I416:P447 I135:P142 O654:P654 K684:P684 N172:P187 N512:O526 K717:P722 J449:P470 K1439:P1439 I1258:P1272 N1379:XFD1384 N603:XFD610 N167:XFD168 K1326:XFD1328 N1329:XFD1334 N1324:XFD1325 N1393:XFD1398 K723:XFD723 L128:P134 K1273:XFD1323 I144:XFD166 I800:XFD803 I1180:XFD1252 I1385:XFD1392 N1154:XFD1179 H1080:XFD1090 I1254:XFD1256 O1253:XFD1253 N870:XFD878 O879:XFD879 P838:XFD838 I530:XFD530 I1335:XFD1347 I1399:XFD1407 I813:XFD837 K611:XFD616 I1092:XFD1153 K375:O395 P371:XFD395 N1037:XFD1038 K668:XFD668 J169:XFD171 L617:XFD617 N66:XFD70 K1515:P1048576 I396:P408 I291:O374 I1349:XFD1375 K724:P788 K618:XFD620 N639:P643 I656:P665 H1039:P1052 N499:P511 P545:P546 P602 N701:P705 N666:P667 P588 P584:P585 P533 P512:P528 N685:P696 N983:P1010 I1012:P1012 O415:P415 N1378:P1378 N448:P448 I232:O251 P582 N708:P708 P550 P575 P572 N655:P655 P560 P217:P370 N628:P628 M806:P806 D718:G722 C1257:D1257 A723:G723 A789:G798 D517:G527 D282:G282 D291:G291 D784:J787 C1012:G1012 A1438:G1438 A144:G187 A478:C479 C1393:G1398 A189:C190 A800:G803 C98:G123 C71:G76 C409:G415 C1035:G1036 D983:G989 C61:C65 C1154:G1161 D427:G428 C666:G666 D260:G260 A990:G997 C480 A481:C489 C471:C477 D198:G198 D248:G248 A249:G259 A667:G668 C490:C491 C87:G87 A1385:G1392 A1029:G1034 C1017:G1028 D772:J774 A321:C359 A623:C627 A192:C193 D839:G848 D655:G655 D701:J703 C1362:G1384 A492:C498 C685:C688 A1162:G1256 D308:G367 C941:G941 A124:G130 A77:G81 A88:G97 A1013:G1016 A368:G374 A283:G290 D764:J770 C998:G1010 D188:H194 A261:G281 C1258:G1337 A805:H811 D47:H65 D855:G924 A942:G982 A925:G940 A530:G530 D471:G512 A1347:G1347 A1338:G1343 A1399:G1407 A849:G854 C1408:G1437 A629:C638 A813:G838 A199:G211 A195:G197 A292:G307 A132:H137 A232:G247 A416:G426 A1092:G1153 A138:G142 A513:G516 A449:D470 C1039:G1090 A672:G683 D776:J782 A429:G448 D375:H396 A397:G408 A1349:G1361 D725:J762 D603:G639 A640:G654 A656:G665 D693:P700 A44:C60 A212:O231 A1011:P1011 A573:XFD574 A576:XFD581 A547:XFD549 A706:XFD707 A551:XFD559 A709:XFD716 A1091:XFD1091 A586:XFD587 A529:XFD529 A531:XFD532 A534:XFD544 A589:XFD601 A23:XFD36 A583:XFD583 A561:XFD571 A143:P143 C1348:V1348 D3:J22 D37:P46 C684:G684 A1037:G1038 A82:E86 C1344:G1346 A109:G122 D685:G692 A66:G70 A131:E131">
    <cfRule type="containsText" dxfId="195" priority="244" operator="containsText" text="Pending Consideration">
      <formula>NOT(ISERROR(SEARCH("Pending Consideration",A1)))</formula>
    </cfRule>
  </conditionalFormatting>
  <conditionalFormatting sqref="A65:B65">
    <cfRule type="containsText" dxfId="194" priority="243" operator="containsText" text="Pending Consideration">
      <formula>NOT(ISERROR(SEARCH("Pending Consideration",A65)))</formula>
    </cfRule>
  </conditionalFormatting>
  <conditionalFormatting sqref="A375:B375 A98:B98 A71:B76">
    <cfRule type="containsText" dxfId="193" priority="242" operator="containsText" text="Pending Consideration">
      <formula>NOT(ISERROR(SEARCH("Pending Consideration",A71)))</formula>
    </cfRule>
  </conditionalFormatting>
  <conditionalFormatting sqref="A847:B847 A843:A846 A914:B914">
    <cfRule type="containsText" dxfId="192" priority="241" operator="containsText" text="Pending Consideration">
      <formula>NOT(ISERROR(SEARCH("Pending Consideration",A843)))</formula>
    </cfRule>
  </conditionalFormatting>
  <conditionalFormatting sqref="A4:B6">
    <cfRule type="containsText" dxfId="191" priority="240" operator="containsText" text="Pending Consideration">
      <formula>NOT(ISERROR(SEARCH("Pending Consideration",A4)))</formula>
    </cfRule>
  </conditionalFormatting>
  <conditionalFormatting sqref="B846">
    <cfRule type="containsText" dxfId="190" priority="239" operator="containsText" text="Pending Consideration">
      <formula>NOT(ISERROR(SEARCH("Pending Consideration",B846)))</formula>
    </cfRule>
  </conditionalFormatting>
  <conditionalFormatting sqref="A985:B985">
    <cfRule type="containsText" dxfId="189" priority="238" operator="containsText" text="Pending Consideration">
      <formula>NOT(ISERROR(SEARCH("Pending Consideration",A985)))</formula>
    </cfRule>
  </conditionalFormatting>
  <conditionalFormatting sqref="A499:B502 A472:B476">
    <cfRule type="containsText" dxfId="188" priority="237" operator="containsText" text="Pending Consideration">
      <formula>NOT(ISERROR(SEARCH("Pending Consideration",A472)))</formula>
    </cfRule>
  </conditionalFormatting>
  <conditionalFormatting sqref="A376:B385 A387:B395">
    <cfRule type="containsText" dxfId="187" priority="236" operator="containsText" text="Pending Consideration">
      <formula>NOT(ISERROR(SEARCH("Pending Consideration",A376)))</formula>
    </cfRule>
  </conditionalFormatting>
  <conditionalFormatting sqref="A410:B415">
    <cfRule type="containsText" dxfId="186" priority="235" operator="containsText" text="Pending Consideration">
      <formula>NOT(ISERROR(SEARCH("Pending Consideration",A410)))</formula>
    </cfRule>
  </conditionalFormatting>
  <conditionalFormatting sqref="A1393:B1393 A1383:B1384">
    <cfRule type="containsText" dxfId="185" priority="234" operator="containsText" text="Pending Consideration">
      <formula>NOT(ISERROR(SEARCH("Pending Consideration",A1383)))</formula>
    </cfRule>
  </conditionalFormatting>
  <conditionalFormatting sqref="A1008:B1010">
    <cfRule type="containsText" dxfId="184" priority="233" operator="containsText" text="Pending Consideration">
      <formula>NOT(ISERROR(SEARCH("Pending Consideration",A1008)))</formula>
    </cfRule>
  </conditionalFormatting>
  <conditionalFormatting sqref="A1431:B1431 A1410:B1426 B1409">
    <cfRule type="containsText" dxfId="183" priority="232" operator="containsText" text="Pending Consideration">
      <formula>NOT(ISERROR(SEARCH("Pending Consideration",A1409)))</formula>
    </cfRule>
  </conditionalFormatting>
  <conditionalFormatting sqref="A1394:B1398">
    <cfRule type="containsText" dxfId="182" priority="231" operator="containsText" text="Pending Consideration">
      <formula>NOT(ISERROR(SEARCH("Pending Consideration",A1394)))</formula>
    </cfRule>
  </conditionalFormatting>
  <conditionalFormatting sqref="A361:B362">
    <cfRule type="containsText" dxfId="181" priority="230" operator="containsText" text="Pending Consideration">
      <formula>NOT(ISERROR(SEARCH("Pending Consideration",A361)))</formula>
    </cfRule>
  </conditionalFormatting>
  <conditionalFormatting sqref="A1377:B1382 A1267:B1270">
    <cfRule type="containsText" dxfId="180" priority="229" operator="containsText" text="Pending Consideration">
      <formula>NOT(ISERROR(SEARCH("Pending Consideration",A1267)))</formula>
    </cfRule>
  </conditionalFormatting>
  <conditionalFormatting sqref="J377">
    <cfRule type="containsText" dxfId="179" priority="228" operator="containsText" text="Pending Consideration">
      <formula>NOT(ISERROR(SEARCH("Pending Consideration",J377)))</formula>
    </cfRule>
  </conditionalFormatting>
  <conditionalFormatting sqref="J378">
    <cfRule type="containsText" dxfId="178" priority="227" operator="containsText" text="Pending Consideration">
      <formula>NOT(ISERROR(SEARCH("Pending Consideration",J378)))</formula>
    </cfRule>
  </conditionalFormatting>
  <conditionalFormatting sqref="J379">
    <cfRule type="containsText" dxfId="177" priority="226" operator="containsText" text="Pending Consideration">
      <formula>NOT(ISERROR(SEARCH("Pending Consideration",J379)))</formula>
    </cfRule>
  </conditionalFormatting>
  <conditionalFormatting sqref="J380">
    <cfRule type="containsText" dxfId="176" priority="225" operator="containsText" text="Pending Consideration">
      <formula>NOT(ISERROR(SEARCH("Pending Consideration",J380)))</formula>
    </cfRule>
  </conditionalFormatting>
  <conditionalFormatting sqref="M798">
    <cfRule type="containsText" dxfId="175" priority="224" operator="containsText" text="Pending Consideration">
      <formula>NOT(ISERROR(SEARCH("Pending Consideration",M798)))</formula>
    </cfRule>
  </conditionalFormatting>
  <conditionalFormatting sqref="A986:B989 A997:B1007">
    <cfRule type="containsText" dxfId="174" priority="223" operator="containsText" text="Pending Consideration">
      <formula>NOT(ISERROR(SEARCH("Pending Consideration",A986)))</formula>
    </cfRule>
  </conditionalFormatting>
  <conditionalFormatting sqref="A1036:B1036 A1039:B1039">
    <cfRule type="containsText" dxfId="173" priority="222" operator="containsText" text="Pending Consideration">
      <formula>NOT(ISERROR(SEARCH("Pending Consideration",A1036)))</formula>
    </cfRule>
  </conditionalFormatting>
  <conditionalFormatting sqref="A1432:B1435">
    <cfRule type="containsText" dxfId="172" priority="221" operator="containsText" text="Pending Consideration">
      <formula>NOT(ISERROR(SEARCH("Pending Consideration",A1432)))</formula>
    </cfRule>
  </conditionalFormatting>
  <conditionalFormatting sqref="A983:B984">
    <cfRule type="containsText" dxfId="171" priority="220" operator="containsText" text="Pending Consideration">
      <formula>NOT(ISERROR(SEARCH("Pending Consideration",A983)))</formula>
    </cfRule>
  </conditionalFormatting>
  <conditionalFormatting sqref="A694:B696">
    <cfRule type="containsText" dxfId="170" priority="219" operator="containsText" text="Pending Consideration">
      <formula>NOT(ISERROR(SEARCH("Pending Consideration",A694)))</formula>
    </cfRule>
  </conditionalFormatting>
  <conditionalFormatting sqref="A38:B43 A61:B64">
    <cfRule type="containsText" dxfId="169" priority="218" operator="containsText" text="Pending Consideration">
      <formula>NOT(ISERROR(SEARCH("Pending Consideration",A38)))</formula>
    </cfRule>
  </conditionalFormatting>
  <conditionalFormatting sqref="A1040:B1045">
    <cfRule type="containsText" dxfId="168" priority="217" operator="containsText" text="Pending Consideration">
      <formula>NOT(ISERROR(SEARCH("Pending Consideration",A1040)))</formula>
    </cfRule>
  </conditionalFormatting>
  <conditionalFormatting sqref="A778:B782">
    <cfRule type="containsText" dxfId="167" priority="216" operator="containsText" text="Pending Consideration">
      <formula>NOT(ISERROR(SEARCH("Pending Consideration",A778)))</formula>
    </cfRule>
  </conditionalFormatting>
  <conditionalFormatting sqref="A1000:B1006 D998:D999">
    <cfRule type="containsText" dxfId="166" priority="215" operator="containsText" text="Pending Consideration">
      <formula>NOT(ISERROR(SEARCH("Pending Consideration",A998)))</formula>
    </cfRule>
  </conditionalFormatting>
  <conditionalFormatting sqref="A309:B320">
    <cfRule type="containsText" dxfId="165" priority="214" operator="containsText" text="Pending Consideration">
      <formula>NOT(ISERROR(SEARCH("Pending Consideration",A309)))</formula>
    </cfRule>
  </conditionalFormatting>
  <conditionalFormatting sqref="K906:M906 K841:M841 K915:M916 K957:M957 K846:M846 K1378:M1382">
    <cfRule type="containsText" dxfId="164" priority="213" operator="containsText" text="Pending Consideration">
      <formula>NOT(ISERROR(SEARCH("Pending Consideration",K841)))</formula>
    </cfRule>
  </conditionalFormatting>
  <conditionalFormatting sqref="K983:M984 K847:M847 K907:M910 K842:M845 K517:M521 K914:M914 K499:M502 K474:M476 K1393:M1395 K1383:M1384">
    <cfRule type="containsText" dxfId="163" priority="212" operator="containsText" text="Pending Consideration">
      <formula>NOT(ISERROR(SEARCH("Pending Consideration",K474)))</formula>
    </cfRule>
  </conditionalFormatting>
  <conditionalFormatting sqref="K471:M473">
    <cfRule type="containsText" dxfId="162" priority="211" operator="containsText" text="Pending Consideration">
      <formula>NOT(ISERROR(SEARCH("Pending Consideration",K471)))</formula>
    </cfRule>
  </conditionalFormatting>
  <conditionalFormatting sqref="A512:B512">
    <cfRule type="containsText" dxfId="161" priority="210" operator="containsText" text="Pending Consideration">
      <formula>NOT(ISERROR(SEARCH("Pending Consideration",A512)))</formula>
    </cfRule>
  </conditionalFormatting>
  <conditionalFormatting sqref="K512:M512">
    <cfRule type="containsText" dxfId="160" priority="209" operator="containsText" text="Pending Consideration">
      <formula>NOT(ISERROR(SEARCH("Pending Consideration",K512)))</formula>
    </cfRule>
  </conditionalFormatting>
  <conditionalFormatting sqref="A693:B693">
    <cfRule type="containsText" dxfId="159" priority="208" operator="containsText" text="Pending Consideration">
      <formula>NOT(ISERROR(SEARCH("Pending Consideration",A693)))</formula>
    </cfRule>
  </conditionalFormatting>
  <conditionalFormatting sqref="K693:L693">
    <cfRule type="containsText" dxfId="158" priority="207" operator="containsText" text="Pending Consideration">
      <formula>NOT(ISERROR(SEARCH("Pending Consideration",K693)))</formula>
    </cfRule>
  </conditionalFormatting>
  <conditionalFormatting sqref="A1408:B1408 A1409">
    <cfRule type="containsText" dxfId="157" priority="206" operator="containsText" text="Pending Consideration">
      <formula>NOT(ISERROR(SEARCH("Pending Consideration",A1408)))</formula>
    </cfRule>
  </conditionalFormatting>
  <conditionalFormatting sqref="K1408:M1409">
    <cfRule type="containsText" dxfId="156" priority="205" operator="containsText" text="Pending Consideration">
      <formula>NOT(ISERROR(SEARCH("Pending Consideration",K1408)))</formula>
    </cfRule>
  </conditionalFormatting>
  <conditionalFormatting sqref="A1161:B1161">
    <cfRule type="containsText" dxfId="155" priority="204" operator="containsText" text="Pending Consideration">
      <formula>NOT(ISERROR(SEARCH("Pending Consideration",A1161)))</formula>
    </cfRule>
  </conditionalFormatting>
  <conditionalFormatting sqref="C855 C427:C428">
    <cfRule type="containsText" dxfId="154" priority="203" operator="containsText" text="Pending Consideration">
      <formula>NOT(ISERROR(SEARCH("Pending Consideration",C427)))</formula>
    </cfRule>
  </conditionalFormatting>
  <conditionalFormatting sqref="A428:B428">
    <cfRule type="containsText" dxfId="153" priority="202" operator="containsText" text="Pending Consideration">
      <formula>NOT(ISERROR(SEARCH("Pending Consideration",A428)))</formula>
    </cfRule>
  </conditionalFormatting>
  <conditionalFormatting sqref="A855:B855">
    <cfRule type="containsText" dxfId="152" priority="201" operator="containsText" text="Pending Consideration">
      <formula>NOT(ISERROR(SEARCH("Pending Consideration",A855)))</formula>
    </cfRule>
  </conditionalFormatting>
  <conditionalFormatting sqref="K855:M855">
    <cfRule type="containsText" dxfId="151" priority="200" operator="containsText" text="Pending Consideration">
      <formula>NOT(ISERROR(SEARCH("Pending Consideration",K855)))</formula>
    </cfRule>
  </conditionalFormatting>
  <conditionalFormatting sqref="J684 J668">
    <cfRule type="containsText" dxfId="150" priority="199" operator="containsText" text="Pending Consideration">
      <formula>NOT(ISERROR(SEARCH("Pending Consideration",J668)))</formula>
    </cfRule>
  </conditionalFormatting>
  <conditionalFormatting sqref="A666:B666">
    <cfRule type="containsText" dxfId="149" priority="198" operator="containsText" text="Pending Consideration">
      <formula>NOT(ISERROR(SEARCH("Pending Consideration",A666)))</formula>
    </cfRule>
  </conditionalFormatting>
  <conditionalFormatting sqref="K666:L666">
    <cfRule type="containsText" dxfId="148" priority="197" operator="containsText" text="Pending Consideration">
      <formula>NOT(ISERROR(SEARCH("Pending Consideration",K666)))</formula>
    </cfRule>
  </conditionalFormatting>
  <conditionalFormatting sqref="C983:C984">
    <cfRule type="containsText" dxfId="147" priority="196" operator="containsText" text="Pending Consideration">
      <formula>NOT(ISERROR(SEARCH("Pending Consideration",C983)))</formula>
    </cfRule>
  </conditionalFormatting>
  <conditionalFormatting sqref="C376:C385 C387:C395">
    <cfRule type="containsText" dxfId="146" priority="195" operator="containsText" text="Pending Consideration">
      <formula>NOT(ISERROR(SEARCH("Pending Consideration",C376)))</formula>
    </cfRule>
  </conditionalFormatting>
  <conditionalFormatting sqref="H1066:H1079">
    <cfRule type="containsText" dxfId="145" priority="194" operator="containsText" text="Pending Consideration">
      <formula>NOT(ISERROR(SEARCH("Pending Consideration",H1066)))</formula>
    </cfRule>
  </conditionalFormatting>
  <conditionalFormatting sqref="A260:B260">
    <cfRule type="containsText" dxfId="144" priority="193" operator="containsText" text="Pending Consideration">
      <formula>NOT(ISERROR(SEARCH("Pending Consideration",A260)))</formula>
    </cfRule>
  </conditionalFormatting>
  <conditionalFormatting sqref="K810:M811">
    <cfRule type="containsText" dxfId="143" priority="192" operator="containsText" text="Pending Consideration">
      <formula>NOT(ISERROR(SEARCH("Pending Consideration",K810)))</formula>
    </cfRule>
  </conditionalFormatting>
  <conditionalFormatting sqref="N545:O546 N602:O602 N588:O588 N584:O585 N533:O533 N527:O528">
    <cfRule type="containsText" dxfId="142" priority="189" operator="containsText" text="Pending Consideration">
      <formula>NOT(ISERROR(SEARCH("Pending Consideration",N527)))</formula>
    </cfRule>
  </conditionalFormatting>
  <conditionalFormatting sqref="N545:O546 N602:O602 N588:O588 N584:O585 N533:O533 N527:O528">
    <cfRule type="containsText" dxfId="141" priority="188" operator="containsText" text="Pending Consideration">
      <formula>NOT(ISERROR(SEARCH("Pending Consideration",N527)))</formula>
    </cfRule>
  </conditionalFormatting>
  <conditionalFormatting sqref="K448:M448">
    <cfRule type="containsText" dxfId="140" priority="179" operator="containsText" text="Pending Consideration">
      <formula>NOT(ISERROR(SEARCH("Pending Consideration",K448)))</formula>
    </cfRule>
  </conditionalFormatting>
  <conditionalFormatting sqref="A490:B490">
    <cfRule type="containsText" dxfId="139" priority="177" operator="containsText" text="Pending Consideration">
      <formula>NOT(ISERROR(SEARCH("Pending Consideration",A490)))</formula>
    </cfRule>
  </conditionalFormatting>
  <conditionalFormatting sqref="A480:B480">
    <cfRule type="containsText" dxfId="138" priority="176" operator="containsText" text="Pending Consideration">
      <formula>NOT(ISERROR(SEARCH("Pending Consideration",A480)))</formula>
    </cfRule>
  </conditionalFormatting>
  <conditionalFormatting sqref="K480:M480">
    <cfRule type="containsText" dxfId="137" priority="175" operator="containsText" text="Pending Consideration">
      <formula>NOT(ISERROR(SEARCH("Pending Consideration",K480)))</formula>
    </cfRule>
  </conditionalFormatting>
  <conditionalFormatting sqref="C986:C989">
    <cfRule type="containsText" dxfId="136" priority="174" operator="containsText" text="Pending Consideration">
      <formula>NOT(ISERROR(SEARCH("Pending Consideration",C986)))</formula>
    </cfRule>
  </conditionalFormatting>
  <conditionalFormatting sqref="A477:B477">
    <cfRule type="containsText" dxfId="135" priority="173" operator="containsText" text="Pending Consideration">
      <formula>NOT(ISERROR(SEARCH("Pending Consideration",A477)))</formula>
    </cfRule>
  </conditionalFormatting>
  <conditionalFormatting sqref="K477:M477">
    <cfRule type="containsText" dxfId="134" priority="172" operator="containsText" text="Pending Consideration">
      <formula>NOT(ISERROR(SEARCH("Pending Consideration",K477)))</formula>
    </cfRule>
  </conditionalFormatting>
  <conditionalFormatting sqref="A323:B350">
    <cfRule type="containsText" dxfId="133" priority="171" operator="containsText" text="Pending Consideration">
      <formula>NOT(ISERROR(SEARCH("Pending Consideration",A323)))</formula>
    </cfRule>
  </conditionalFormatting>
  <conditionalFormatting sqref="A198:B198">
    <cfRule type="containsText" dxfId="132" priority="170" operator="containsText" text="Pending Consideration">
      <formula>NOT(ISERROR(SEARCH("Pending Consideration",A198)))</formula>
    </cfRule>
  </conditionalFormatting>
  <conditionalFormatting sqref="A248:B248">
    <cfRule type="containsText" dxfId="131" priority="168" operator="containsText" text="Pending Consideration">
      <formula>NOT(ISERROR(SEARCH("Pending Consideration",A248)))</formula>
    </cfRule>
  </conditionalFormatting>
  <conditionalFormatting sqref="I1037:I1038">
    <cfRule type="containsText" dxfId="130" priority="167" operator="containsText" text="Pending Consideration">
      <formula>NOT(ISERROR(SEARCH("Pending Consideration",I1037)))</formula>
    </cfRule>
  </conditionalFormatting>
  <conditionalFormatting sqref="K1037:M1038">
    <cfRule type="containsText" dxfId="129" priority="166" operator="containsText" text="Pending Consideration">
      <formula>NOT(ISERROR(SEARCH("Pending Consideration",K1037)))</formula>
    </cfRule>
  </conditionalFormatting>
  <conditionalFormatting sqref="J1037:J1038">
    <cfRule type="containsText" dxfId="128" priority="165" operator="containsText" text="Pending Consideration">
      <formula>NOT(ISERROR(SEARCH("Pending Consideration",J1037)))</formula>
    </cfRule>
  </conditionalFormatting>
  <conditionalFormatting sqref="A684:B684 D669:D671">
    <cfRule type="containsText" dxfId="127" priority="162" operator="containsText" text="Pending Consideration">
      <formula>NOT(ISERROR(SEARCH("Pending Consideration",A669)))</formula>
    </cfRule>
  </conditionalFormatting>
  <conditionalFormatting sqref="A491:B491">
    <cfRule type="containsText" dxfId="126" priority="161" operator="containsText" text="Pending Consideration">
      <formula>NOT(ISERROR(SEARCH("Pending Consideration",A491)))</formula>
    </cfRule>
  </conditionalFormatting>
  <conditionalFormatting sqref="K491:M491">
    <cfRule type="containsText" dxfId="125" priority="160" operator="containsText" text="Pending Consideration">
      <formula>NOT(ISERROR(SEARCH("Pending Consideration",K491)))</formula>
    </cfRule>
  </conditionalFormatting>
  <conditionalFormatting sqref="B503:C509">
    <cfRule type="containsText" dxfId="124" priority="159" operator="containsText" text="Pending Consideration">
      <formula>NOT(ISERROR(SEARCH("Pending Consideration",B503)))</formula>
    </cfRule>
  </conditionalFormatting>
  <conditionalFormatting sqref="A503:A509">
    <cfRule type="containsText" dxfId="123" priority="156" operator="containsText" text="Pending Consideration">
      <formula>NOT(ISERROR(SEARCH("Pending Consideration",A503)))</formula>
    </cfRule>
  </conditionalFormatting>
  <conditionalFormatting sqref="A191:B191">
    <cfRule type="containsText" dxfId="122" priority="155" operator="containsText" text="Pending Consideration">
      <formula>NOT(ISERROR(SEARCH("Pending Consideration",A191)))</formula>
    </cfRule>
  </conditionalFormatting>
  <conditionalFormatting sqref="C396">
    <cfRule type="containsText" dxfId="121" priority="153" operator="containsText" text="Pending Consideration">
      <formula>NOT(ISERROR(SEARCH("Pending Consideration",C396)))</formula>
    </cfRule>
  </conditionalFormatting>
  <conditionalFormatting sqref="A87:B87">
    <cfRule type="containsText" dxfId="120" priority="152" operator="containsText" text="Pending Consideration">
      <formula>NOT(ISERROR(SEARCH("Pending Consideration",A87)))</formula>
    </cfRule>
  </conditionalFormatting>
  <conditionalFormatting sqref="H144:H147">
    <cfRule type="containsText" dxfId="119" priority="150" operator="containsText" text="Pending Consideration">
      <formula>NOT(ISERROR(SEARCH("Pending Consideration",H144)))</formula>
    </cfRule>
  </conditionalFormatting>
  <conditionalFormatting sqref="A1176:B1178">
    <cfRule type="containsText" dxfId="118" priority="149" operator="containsText" text="Pending Consideration">
      <formula>NOT(ISERROR(SEARCH("Pending Consideration",A1176)))</formula>
    </cfRule>
  </conditionalFormatting>
  <conditionalFormatting sqref="A1344:B1346">
    <cfRule type="containsText" dxfId="117" priority="147" operator="containsText" text="Pending Consideration">
      <formula>NOT(ISERROR(SEARCH("Pending Consideration",A1344)))</formula>
    </cfRule>
  </conditionalFormatting>
  <conditionalFormatting sqref="K582 M582 C582">
    <cfRule type="containsText" dxfId="116" priority="145" operator="containsText" text="Pending Consideration">
      <formula>NOT(ISERROR(SEARCH("Pending Consideration",C582)))</formula>
    </cfRule>
  </conditionalFormatting>
  <conditionalFormatting sqref="N582:O582">
    <cfRule type="containsText" dxfId="115" priority="143" operator="containsText" text="Pending Consideration">
      <formula>NOT(ISERROR(SEARCH("Pending Consideration",N582)))</formula>
    </cfRule>
  </conditionalFormatting>
  <conditionalFormatting sqref="N582:O582">
    <cfRule type="containsText" dxfId="114" priority="142" operator="containsText" text="Pending Consideration">
      <formula>NOT(ISERROR(SEARCH("Pending Consideration",N582)))</formula>
    </cfRule>
  </conditionalFormatting>
  <conditionalFormatting sqref="A1028:B1028">
    <cfRule type="containsText" dxfId="113" priority="141" operator="containsText" text="Pending Consideration">
      <formula>NOT(ISERROR(SEARCH("Pending Consideration",A1028)))</formula>
    </cfRule>
  </conditionalFormatting>
  <conditionalFormatting sqref="A769:B770 A772:B774">
    <cfRule type="containsText" dxfId="112" priority="140" operator="containsText" text="Pending Consideration">
      <formula>NOT(ISERROR(SEARCH("Pending Consideration",A769)))</formula>
    </cfRule>
  </conditionalFormatting>
  <conditionalFormatting sqref="K708:M708 C708">
    <cfRule type="containsText" dxfId="111" priority="139" operator="containsText" text="Pending Consideration">
      <formula>NOT(ISERROR(SEARCH("Pending Consideration",C708)))</formula>
    </cfRule>
  </conditionalFormatting>
  <conditionalFormatting sqref="A622:B622">
    <cfRule type="containsText" dxfId="110" priority="137" operator="containsText" text="Pending Consideration">
      <formula>NOT(ISERROR(SEARCH("Pending Consideration",A622)))</formula>
    </cfRule>
  </conditionalFormatting>
  <conditionalFormatting sqref="K622:L622">
    <cfRule type="containsText" dxfId="109" priority="136" operator="containsText" text="Pending Consideration">
      <formula>NOT(ISERROR(SEARCH("Pending Consideration",K622)))</formula>
    </cfRule>
  </conditionalFormatting>
  <conditionalFormatting sqref="F82:G86">
    <cfRule type="containsText" dxfId="108" priority="135" operator="containsText" text="Pending Consideration">
      <formula>NOT(ISERROR(SEARCH("Pending Consideration",F82)))</formula>
    </cfRule>
  </conditionalFormatting>
  <conditionalFormatting sqref="M639 C639">
    <cfRule type="containsText" dxfId="107" priority="134" operator="containsText" text="Pending Consideration">
      <formula>NOT(ISERROR(SEARCH("Pending Consideration",C639)))</formula>
    </cfRule>
  </conditionalFormatting>
  <conditionalFormatting sqref="A639:B639">
    <cfRule type="containsText" dxfId="106" priority="132" operator="containsText" text="Pending Consideration">
      <formula>NOT(ISERROR(SEARCH("Pending Consideration",A639)))</formula>
    </cfRule>
  </conditionalFormatting>
  <conditionalFormatting sqref="K639:L639">
    <cfRule type="containsText" dxfId="105" priority="131" operator="containsText" text="Pending Consideration">
      <formula>NOT(ISERROR(SEARCH("Pending Consideration",K639)))</formula>
    </cfRule>
  </conditionalFormatting>
  <conditionalFormatting sqref="K550 M550 C550">
    <cfRule type="containsText" dxfId="104" priority="130" operator="containsText" text="Pending Consideration">
      <formula>NOT(ISERROR(SEARCH("Pending Consideration",C550)))</formula>
    </cfRule>
  </conditionalFormatting>
  <conditionalFormatting sqref="N550:O550">
    <cfRule type="containsText" dxfId="103" priority="128" operator="containsText" text="Pending Consideration">
      <formula>NOT(ISERROR(SEARCH("Pending Consideration",N550)))</formula>
    </cfRule>
  </conditionalFormatting>
  <conditionalFormatting sqref="N550:O550">
    <cfRule type="containsText" dxfId="102" priority="127" operator="containsText" text="Pending Consideration">
      <formula>NOT(ISERROR(SEARCH("Pending Consideration",N550)))</formula>
    </cfRule>
  </conditionalFormatting>
  <conditionalFormatting sqref="C848">
    <cfRule type="containsText" dxfId="101" priority="126" operator="containsText" text="Pending Consideration">
      <formula>NOT(ISERROR(SEARCH("Pending Consideration",C848)))</formula>
    </cfRule>
  </conditionalFormatting>
  <conditionalFormatting sqref="A848:B848">
    <cfRule type="containsText" dxfId="100" priority="125" operator="containsText" text="Pending Consideration">
      <formula>NOT(ISERROR(SEARCH("Pending Consideration",A848)))</formula>
    </cfRule>
  </conditionalFormatting>
  <conditionalFormatting sqref="K848:M848">
    <cfRule type="containsText" dxfId="99" priority="124" operator="containsText" text="Pending Consideration">
      <formula>NOT(ISERROR(SEARCH("Pending Consideration",K848)))</formula>
    </cfRule>
  </conditionalFormatting>
  <conditionalFormatting sqref="K575 M575 C575">
    <cfRule type="containsText" dxfId="98" priority="123" operator="containsText" text="Pending Consideration">
      <formula>NOT(ISERROR(SEARCH("Pending Consideration",C575)))</formula>
    </cfRule>
  </conditionalFormatting>
  <conditionalFormatting sqref="N575:O575">
    <cfRule type="containsText" dxfId="97" priority="121" operator="containsText" text="Pending Consideration">
      <formula>NOT(ISERROR(SEARCH("Pending Consideration",N575)))</formula>
    </cfRule>
  </conditionalFormatting>
  <conditionalFormatting sqref="N575:O575">
    <cfRule type="containsText" dxfId="96" priority="120" operator="containsText" text="Pending Consideration">
      <formula>NOT(ISERROR(SEARCH("Pending Consideration",N575)))</formula>
    </cfRule>
  </conditionalFormatting>
  <conditionalFormatting sqref="A1436:B1436">
    <cfRule type="containsText" dxfId="95" priority="119" operator="containsText" text="Pending Consideration">
      <formula>NOT(ISERROR(SEARCH("Pending Consideration",A1436)))</formula>
    </cfRule>
  </conditionalFormatting>
  <conditionalFormatting sqref="K572 M572 C572">
    <cfRule type="containsText" dxfId="94" priority="118" operator="containsText" text="Pending Consideration">
      <formula>NOT(ISERROR(SEARCH("Pending Consideration",C572)))</formula>
    </cfRule>
  </conditionalFormatting>
  <conditionalFormatting sqref="N572:O572">
    <cfRule type="containsText" dxfId="93" priority="116" operator="containsText" text="Pending Consideration">
      <formula>NOT(ISERROR(SEARCH("Pending Consideration",N572)))</formula>
    </cfRule>
  </conditionalFormatting>
  <conditionalFormatting sqref="N572:O572">
    <cfRule type="containsText" dxfId="92" priority="115" operator="containsText" text="Pending Consideration">
      <formula>NOT(ISERROR(SEARCH("Pending Consideration",N572)))</formula>
    </cfRule>
  </conditionalFormatting>
  <conditionalFormatting sqref="M655 C655">
    <cfRule type="containsText" dxfId="91" priority="114" operator="containsText" text="Pending Consideration">
      <formula>NOT(ISERROR(SEARCH("Pending Consideration",C655)))</formula>
    </cfRule>
  </conditionalFormatting>
  <conditionalFormatting sqref="A655:B655">
    <cfRule type="containsText" dxfId="90" priority="113" operator="containsText" text="Pending Consideration">
      <formula>NOT(ISERROR(SEARCH("Pending Consideration",A655)))</formula>
    </cfRule>
  </conditionalFormatting>
  <conditionalFormatting sqref="K655:L655">
    <cfRule type="containsText" dxfId="89" priority="112" operator="containsText" text="Pending Consideration">
      <formula>NOT(ISERROR(SEARCH("Pending Consideration",K655)))</formula>
    </cfRule>
  </conditionalFormatting>
  <conditionalFormatting sqref="A1336:B1337">
    <cfRule type="containsText" dxfId="88" priority="110" operator="containsText" text="Pending Consideration">
      <formula>NOT(ISERROR(SEARCH("Pending Consideration",A1336)))</formula>
    </cfRule>
  </conditionalFormatting>
  <conditionalFormatting sqref="K560 M560 C560">
    <cfRule type="containsText" dxfId="87" priority="109" operator="containsText" text="Pending Consideration">
      <formula>NOT(ISERROR(SEARCH("Pending Consideration",C560)))</formula>
    </cfRule>
  </conditionalFormatting>
  <conditionalFormatting sqref="N560:O560">
    <cfRule type="containsText" dxfId="86" priority="107" operator="containsText" text="Pending Consideration">
      <formula>NOT(ISERROR(SEARCH("Pending Consideration",N560)))</formula>
    </cfRule>
  </conditionalFormatting>
  <conditionalFormatting sqref="N560:O560">
    <cfRule type="containsText" dxfId="85" priority="106" operator="containsText" text="Pending Consideration">
      <formula>NOT(ISERROR(SEARCH("Pending Consideration",N560)))</formula>
    </cfRule>
  </conditionalFormatting>
  <conditionalFormatting sqref="A702:B703">
    <cfRule type="containsText" dxfId="84" priority="105" operator="containsText" text="Pending Consideration">
      <formula>NOT(ISERROR(SEARCH("Pending Consideration",A702)))</formula>
    </cfRule>
  </conditionalFormatting>
  <conditionalFormatting sqref="A701:B701">
    <cfRule type="containsText" dxfId="83" priority="104" operator="containsText" text="Pending Consideration">
      <formula>NOT(ISERROR(SEARCH("Pending Consideration",A701)))</formula>
    </cfRule>
  </conditionalFormatting>
  <conditionalFormatting sqref="K701:L701">
    <cfRule type="containsText" dxfId="82" priority="103" operator="containsText" text="Pending Consideration">
      <formula>NOT(ISERROR(SEARCH("Pending Consideration",K701)))</formula>
    </cfRule>
  </conditionalFormatting>
  <conditionalFormatting sqref="A1409">
    <cfRule type="containsText" dxfId="81" priority="100" operator="containsText" text="Pending Consideration">
      <formula>NOT(ISERROR(SEARCH("Pending Consideration",A1409)))</formula>
    </cfRule>
  </conditionalFormatting>
  <conditionalFormatting sqref="A363:B363">
    <cfRule type="containsText" dxfId="80" priority="99" operator="containsText" text="Pending Consideration">
      <formula>NOT(ISERROR(SEARCH("Pending Consideration",A363)))</formula>
    </cfRule>
  </conditionalFormatting>
  <conditionalFormatting sqref="A364:B366">
    <cfRule type="containsText" dxfId="79" priority="98" operator="containsText" text="Pending Consideration">
      <formula>NOT(ISERROR(SEARCH("Pending Consideration",A364)))</formula>
    </cfRule>
  </conditionalFormatting>
  <conditionalFormatting sqref="C364:C366">
    <cfRule type="containsText" dxfId="78" priority="97" operator="containsText" text="Pending Consideration">
      <formula>NOT(ISERROR(SEARCH("Pending Consideration",C364)))</formula>
    </cfRule>
  </conditionalFormatting>
  <conditionalFormatting sqref="A1362:B1362">
    <cfRule type="containsText" dxfId="77" priority="96" operator="containsText" text="Pending Consideration">
      <formula>NOT(ISERROR(SEARCH("Pending Consideration",A1362)))</formula>
    </cfRule>
  </conditionalFormatting>
  <conditionalFormatting sqref="A1363:B1375">
    <cfRule type="containsText" dxfId="76" priority="95" operator="containsText" text="Pending Consideration">
      <formula>NOT(ISERROR(SEARCH("Pending Consideration",A1363)))</formula>
    </cfRule>
  </conditionalFormatting>
  <conditionalFormatting sqref="A1427:B1430">
    <cfRule type="containsText" dxfId="75" priority="94" operator="containsText" text="Pending Consideration">
      <formula>NOT(ISERROR(SEARCH("Pending Consideration",A1427)))</formula>
    </cfRule>
  </conditionalFormatting>
  <conditionalFormatting sqref="H789:H793">
    <cfRule type="containsText" dxfId="74" priority="93" operator="containsText" text="Pending Consideration">
      <formula>NOT(ISERROR(SEARCH("Pending Consideration",H789)))</formula>
    </cfRule>
  </conditionalFormatting>
  <conditionalFormatting sqref="K925:M926">
    <cfRule type="containsText" dxfId="73" priority="92" operator="containsText" text="Pending Consideration">
      <formula>NOT(ISERROR(SEARCH("Pending Consideration",K925)))</formula>
    </cfRule>
  </conditionalFormatting>
  <conditionalFormatting sqref="J810:J811">
    <cfRule type="containsText" dxfId="72" priority="89" operator="containsText" text="Pending Consideration">
      <formula>NOT(ISERROR(SEARCH("Pending Consideration",J810)))</formula>
    </cfRule>
  </conditionalFormatting>
  <conditionalFormatting sqref="A686:B688">
    <cfRule type="containsText" dxfId="71" priority="88" operator="containsText" text="Pending Consideration">
      <formula>NOT(ISERROR(SEARCH("Pending Consideration",A686)))</formula>
    </cfRule>
  </conditionalFormatting>
  <conditionalFormatting sqref="A685:B685">
    <cfRule type="containsText" dxfId="70" priority="87" operator="containsText" text="Pending Consideration">
      <formula>NOT(ISERROR(SEARCH("Pending Consideration",A685)))</formula>
    </cfRule>
  </conditionalFormatting>
  <conditionalFormatting sqref="K685:L685">
    <cfRule type="containsText" dxfId="69" priority="86" operator="containsText" text="Pending Consideration">
      <formula>NOT(ISERROR(SEARCH("Pending Consideration",K685)))</formula>
    </cfRule>
  </conditionalFormatting>
  <conditionalFormatting sqref="L175 L174:M174 L173 L172:M172 L179 L178:M178 L177 L176:M176 L183 L182:M182 L181 L180:M180 L187 L186:M186 L185 L184:M184 J172:K187">
    <cfRule type="containsText" dxfId="68" priority="84" operator="containsText" text="Pending Consideration">
      <formula>NOT(ISERROR(SEARCH("Pending Consideration",J172)))</formula>
    </cfRule>
  </conditionalFormatting>
  <conditionalFormatting sqref="I169:I187">
    <cfRule type="containsText" dxfId="67" priority="83" operator="containsText" text="Pending Consideration">
      <formula>NOT(ISERROR(SEARCH("Pending Consideration",I169)))</formula>
    </cfRule>
  </conditionalFormatting>
  <conditionalFormatting sqref="A1163:B1174">
    <cfRule type="containsText" dxfId="66" priority="82" operator="containsText" text="Pending Consideration">
      <formula>NOT(ISERROR(SEARCH("Pending Consideration",A1163)))</formula>
    </cfRule>
  </conditionalFormatting>
  <conditionalFormatting sqref="A367:B367">
    <cfRule type="containsText" dxfId="65" priority="80" operator="containsText" text="Pending Consideration">
      <formula>NOT(ISERROR(SEARCH("Pending Consideration",A367)))</formula>
    </cfRule>
  </conditionalFormatting>
  <conditionalFormatting sqref="A941:B941">
    <cfRule type="containsText" dxfId="64" priority="79" operator="containsText" text="Pending Consideration">
      <formula>NOT(ISERROR(SEARCH("Pending Consideration",A941)))</formula>
    </cfRule>
  </conditionalFormatting>
  <conditionalFormatting sqref="K941:M941">
    <cfRule type="containsText" dxfId="63" priority="78" operator="containsText" text="Pending Consideration">
      <formula>NOT(ISERROR(SEARCH("Pending Consideration",K941)))</formula>
    </cfRule>
  </conditionalFormatting>
  <conditionalFormatting sqref="A194:B194">
    <cfRule type="containsText" dxfId="62" priority="76" operator="containsText" text="Pending Consideration">
      <formula>NOT(ISERROR(SEARCH("Pending Consideration",A194)))</formula>
    </cfRule>
  </conditionalFormatting>
  <conditionalFormatting sqref="I109:M122">
    <cfRule type="containsText" dxfId="61" priority="75" operator="containsText" text="Pending Consideration">
      <formula>NOT(ISERROR(SEARCH("Pending Consideration",I109)))</formula>
    </cfRule>
  </conditionalFormatting>
  <conditionalFormatting sqref="L689:M692 C689:C692">
    <cfRule type="containsText" dxfId="60" priority="74" operator="containsText" text="Pending Consideration">
      <formula>NOT(ISERROR(SEARCH("Pending Consideration",C689)))</formula>
    </cfRule>
  </conditionalFormatting>
  <conditionalFormatting sqref="A689:B692 I689:I692">
    <cfRule type="containsText" dxfId="59" priority="73" operator="containsText" text="Pending Consideration">
      <formula>NOT(ISERROR(SEARCH("Pending Consideration",A689)))</formula>
    </cfRule>
  </conditionalFormatting>
  <conditionalFormatting sqref="K689:K692">
    <cfRule type="containsText" dxfId="58" priority="71" operator="containsText" text="Pending Consideration">
      <formula>NOT(ISERROR(SEARCH("Pending Consideration",K689)))</formula>
    </cfRule>
  </conditionalFormatting>
  <conditionalFormatting sqref="J689:J692">
    <cfRule type="containsText" dxfId="57" priority="70" operator="containsText" text="Pending Consideration">
      <formula>NOT(ISERROR(SEARCH("Pending Consideration",J689)))</formula>
    </cfRule>
  </conditionalFormatting>
  <conditionalFormatting sqref="E1257:G1257 I1257:K1257">
    <cfRule type="containsText" dxfId="56" priority="69" operator="containsText" text="Pending Consideration">
      <formula>NOT(ISERROR(SEARCH("Pending Consideration",E1257)))</formula>
    </cfRule>
  </conditionalFormatting>
  <conditionalFormatting sqref="E1257:G1257 I1257:K1257">
    <cfRule type="containsText" dxfId="55" priority="68" operator="containsText" text="Pending Consideration">
      <formula>NOT(ISERROR(SEARCH("Pending Consideration",E1257)))</formula>
    </cfRule>
  </conditionalFormatting>
  <conditionalFormatting sqref="H113:H122">
    <cfRule type="containsText" dxfId="54" priority="65" operator="containsText" text="Pending Consideration">
      <formula>NOT(ISERROR(SEARCH("Pending Consideration",H113)))</formula>
    </cfRule>
  </conditionalFormatting>
  <conditionalFormatting sqref="H113:H122">
    <cfRule type="containsText" dxfId="53" priority="64" operator="containsText" text="Pending Consideration">
      <formula>NOT(ISERROR(SEARCH("Pending Consideration",H113)))</formula>
    </cfRule>
  </conditionalFormatting>
  <conditionalFormatting sqref="H109:H112">
    <cfRule type="containsText" dxfId="52" priority="63" operator="containsText" text="Pending Consideration">
      <formula>NOT(ISERROR(SEARCH("Pending Consideration",H109)))</formula>
    </cfRule>
  </conditionalFormatting>
  <conditionalFormatting sqref="H109:H112">
    <cfRule type="containsText" dxfId="51" priority="62" operator="containsText" text="Pending Consideration">
      <formula>NOT(ISERROR(SEARCH("Pending Consideration",H109)))</formula>
    </cfRule>
  </conditionalFormatting>
  <conditionalFormatting sqref="A669:C671">
    <cfRule type="containsText" dxfId="50" priority="61" operator="containsText" text="Pending Consideration">
      <formula>NOT(ISERROR(SEARCH("Pending Consideration",A669)))</formula>
    </cfRule>
  </conditionalFormatting>
  <conditionalFormatting sqref="K1398:M1398">
    <cfRule type="containsText" dxfId="49" priority="60" operator="containsText" text="Pending Consideration">
      <formula>NOT(ISERROR(SEARCH("Pending Consideration",K1398)))</formula>
    </cfRule>
  </conditionalFormatting>
  <conditionalFormatting sqref="A764:B768">
    <cfRule type="containsText" dxfId="48" priority="59" operator="containsText" text="Pending Consideration">
      <formula>NOT(ISERROR(SEARCH("Pending Consideration",A764)))</formula>
    </cfRule>
  </conditionalFormatting>
  <conditionalFormatting sqref="A998:B999">
    <cfRule type="containsText" dxfId="47" priority="58" operator="containsText" text="Pending Consideration">
      <formula>NOT(ISERROR(SEARCH("Pending Consideration",A998)))</formula>
    </cfRule>
  </conditionalFormatting>
  <conditionalFormatting sqref="A188:B188">
    <cfRule type="containsText" dxfId="46" priority="56" operator="containsText" text="Pending Consideration">
      <formula>NOT(ISERROR(SEARCH("Pending Consideration",A188)))</formula>
    </cfRule>
  </conditionalFormatting>
  <conditionalFormatting sqref="A776:B776">
    <cfRule type="containsText" dxfId="45" priority="55" operator="containsText" text="Pending Consideration">
      <formula>NOT(ISERROR(SEARCH("Pending Consideration",A776)))</formula>
    </cfRule>
  </conditionalFormatting>
  <conditionalFormatting sqref="O273">
    <cfRule type="containsText" dxfId="44" priority="53" operator="containsText" text="Pending Consideration">
      <formula>NOT(ISERROR(SEARCH("Pending Consideration",O273)))</formula>
    </cfRule>
  </conditionalFormatting>
  <conditionalFormatting sqref="M628 C628">
    <cfRule type="containsText" dxfId="43" priority="51" operator="containsText" text="Pending Consideration">
      <formula>NOT(ISERROR(SEARCH("Pending Consideration",C628)))</formula>
    </cfRule>
  </conditionalFormatting>
  <conditionalFormatting sqref="A628:B628">
    <cfRule type="containsText" dxfId="42" priority="49" operator="containsText" text="Pending Consideration">
      <formula>NOT(ISERROR(SEARCH("Pending Consideration",A628)))</formula>
    </cfRule>
  </conditionalFormatting>
  <conditionalFormatting sqref="K628:L628">
    <cfRule type="containsText" dxfId="41" priority="48" operator="containsText" text="Pending Consideration">
      <formula>NOT(ISERROR(SEARCH("Pending Consideration",K628)))</formula>
    </cfRule>
  </conditionalFormatting>
  <conditionalFormatting sqref="K511 M511">
    <cfRule type="containsText" dxfId="40" priority="47" operator="containsText" text="Pending Consideration">
      <formula>NOT(ISERROR(SEARCH("Pending Consideration",K511)))</formula>
    </cfRule>
  </conditionalFormatting>
  <conditionalFormatting sqref="A510:B510">
    <cfRule type="containsText" dxfId="39" priority="46" operator="containsText" text="Pending Consideration">
      <formula>NOT(ISERROR(SEARCH("Pending Consideration",A510)))</formula>
    </cfRule>
  </conditionalFormatting>
  <conditionalFormatting sqref="K510:M510 L511">
    <cfRule type="containsText" dxfId="38" priority="45" operator="containsText" text="Pending Consideration">
      <formula>NOT(ISERROR(SEARCH("Pending Consideration",K510)))</formula>
    </cfRule>
  </conditionalFormatting>
  <conditionalFormatting sqref="C617">
    <cfRule type="containsText" dxfId="37" priority="43" operator="containsText" text="Pending Consideration">
      <formula>NOT(ISERROR(SEARCH("Pending Consideration",C617)))</formula>
    </cfRule>
  </conditionalFormatting>
  <conditionalFormatting sqref="J617:K617">
    <cfRule type="containsText" dxfId="36" priority="42" operator="containsText" text="Pending Consideration">
      <formula>NOT(ISERROR(SEARCH("Pending Consideration",J617)))</formula>
    </cfRule>
  </conditionalFormatting>
  <conditionalFormatting sqref="A617:B617">
    <cfRule type="containsText" dxfId="35" priority="41" operator="containsText" text="Pending Consideration">
      <formula>NOT(ISERROR(SEARCH("Pending Consideration",A617)))</formula>
    </cfRule>
  </conditionalFormatting>
  <conditionalFormatting sqref="H1262:H1265">
    <cfRule type="containsText" dxfId="34" priority="40" operator="containsText" text="Pending Consideration">
      <formula>NOT(ISERROR(SEARCH("Pending Consideration",H1262)))</formula>
    </cfRule>
  </conditionalFormatting>
  <conditionalFormatting sqref="H1262:H1265">
    <cfRule type="containsText" dxfId="33" priority="39" operator="containsText" text="Pending Consideration">
      <formula>NOT(ISERROR(SEARCH("Pending Consideration",H1262)))</formula>
    </cfRule>
  </conditionalFormatting>
  <conditionalFormatting sqref="H1257:H1261">
    <cfRule type="containsText" dxfId="32" priority="38" operator="containsText" text="Pending Consideration">
      <formula>NOT(ISERROR(SEARCH("Pending Consideration",H1257)))</formula>
    </cfRule>
  </conditionalFormatting>
  <conditionalFormatting sqref="H1257:H1261">
    <cfRule type="containsText" dxfId="31" priority="37" operator="containsText" text="Pending Consideration">
      <formula>NOT(ISERROR(SEARCH("Pending Consideration",H1257)))</formula>
    </cfRule>
  </conditionalFormatting>
  <conditionalFormatting sqref="H371:H374">
    <cfRule type="containsText" dxfId="30" priority="36" operator="containsText" text="Pending Consideration">
      <formula>NOT(ISERROR(SEARCH("Pending Consideration",H371)))</formula>
    </cfRule>
  </conditionalFormatting>
  <conditionalFormatting sqref="H800">
    <cfRule type="containsText" dxfId="29" priority="35" operator="containsText" text="Pending Consideration">
      <formula>NOT(ISERROR(SEARCH("Pending Consideration",H800)))</formula>
    </cfRule>
  </conditionalFormatting>
  <conditionalFormatting sqref="I66:I70">
    <cfRule type="containsText" dxfId="28" priority="33" operator="containsText" text="Pending Consideration">
      <formula>NOT(ISERROR(SEARCH("Pending Consideration",I66)))</formula>
    </cfRule>
  </conditionalFormatting>
  <conditionalFormatting sqref="K66:M70">
    <cfRule type="containsText" dxfId="27" priority="32" operator="containsText" text="Pending Consideration">
      <formula>NOT(ISERROR(SEARCH("Pending Consideration",K66)))</formula>
    </cfRule>
  </conditionalFormatting>
  <conditionalFormatting sqref="J66:J70">
    <cfRule type="containsText" dxfId="26" priority="31" operator="containsText" text="Pending Consideration">
      <formula>NOT(ISERROR(SEARCH("Pending Consideration",J66)))</formula>
    </cfRule>
  </conditionalFormatting>
  <conditionalFormatting sqref="A386:B386">
    <cfRule type="containsText" dxfId="25" priority="30" operator="containsText" text="Pending Consideration">
      <formula>NOT(ISERROR(SEARCH("Pending Consideration",A386)))</formula>
    </cfRule>
  </conditionalFormatting>
  <conditionalFormatting sqref="N869">
    <cfRule type="containsText" dxfId="24" priority="29" operator="containsText" text="Pending Consideration">
      <formula>NOT(ISERROR(SEARCH("Pending Consideration",N869)))</formula>
    </cfRule>
  </conditionalFormatting>
  <conditionalFormatting sqref="H66:H70">
    <cfRule type="containsText" dxfId="23" priority="28" operator="containsText" text="Pending Consideration">
      <formula>NOT(ISERROR(SEARCH("Pending Consideration",H66)))</formula>
    </cfRule>
  </conditionalFormatting>
  <conditionalFormatting sqref="O64">
    <cfRule type="containsText" dxfId="22" priority="27" operator="containsText" text="Pending Consideration">
      <formula>NOT(ISERROR(SEARCH("Pending Consideration",O64)))</formula>
    </cfRule>
  </conditionalFormatting>
  <conditionalFormatting sqref="N64">
    <cfRule type="containsText" dxfId="21" priority="26" operator="containsText" text="Pending Consideration">
      <formula>NOT(ISERROR(SEARCH("Pending Consideration",N64)))</formula>
    </cfRule>
  </conditionalFormatting>
  <conditionalFormatting sqref="N415">
    <cfRule type="containsText" dxfId="20" priority="25" operator="containsText" text="Pending Consideration">
      <formula>NOT(ISERROR(SEARCH("Pending Consideration",N415)))</formula>
    </cfRule>
  </conditionalFormatting>
  <conditionalFormatting sqref="N1253">
    <cfRule type="containsText" dxfId="19" priority="24" operator="containsText" text="Pending Consideration">
      <formula>NOT(ISERROR(SEARCH("Pending Consideration",N1253)))</formula>
    </cfRule>
  </conditionalFormatting>
  <conditionalFormatting sqref="N879">
    <cfRule type="containsText" dxfId="18" priority="23" operator="containsText" text="Pending Consideration">
      <formula>NOT(ISERROR(SEARCH("Pending Consideration",N879)))</formula>
    </cfRule>
  </conditionalFormatting>
  <conditionalFormatting sqref="N838">
    <cfRule type="containsText" dxfId="17" priority="22" operator="containsText" text="Pending Consideration">
      <formula>NOT(ISERROR(SEARCH("Pending Consideration",N838)))</formula>
    </cfRule>
  </conditionalFormatting>
  <conditionalFormatting sqref="O838">
    <cfRule type="containsText" dxfId="16" priority="21" operator="containsText" text="Pending Consideration">
      <formula>NOT(ISERROR(SEARCH("Pending Consideration",O838)))</formula>
    </cfRule>
  </conditionalFormatting>
  <conditionalFormatting sqref="H530">
    <cfRule type="containsText" dxfId="15" priority="20" operator="containsText" text="Pending Consideration">
      <formula>NOT(ISERROR(SEARCH("Pending Consideration",H530)))</formula>
    </cfRule>
  </conditionalFormatting>
  <conditionalFormatting sqref="N638">
    <cfRule type="containsText" dxfId="14" priority="19" operator="containsText" text="Pending Consideration">
      <formula>NOT(ISERROR(SEARCH("Pending Consideration",N638)))</formula>
    </cfRule>
  </conditionalFormatting>
  <conditionalFormatting sqref="H1053:H1065">
    <cfRule type="containsText" dxfId="13" priority="18" operator="containsText" text="Pending Consideration">
      <formula>NOT(ISERROR(SEARCH("Pending Consideration",H1053)))</formula>
    </cfRule>
  </conditionalFormatting>
  <conditionalFormatting sqref="G131:J131">
    <cfRule type="containsText" dxfId="12" priority="17" operator="containsText" text="Pending Consideration">
      <formula>NOT(ISERROR(SEARCH("Pending Consideration",G131)))</formula>
    </cfRule>
  </conditionalFormatting>
  <conditionalFormatting sqref="J131:K131">
    <cfRule type="containsText" dxfId="11" priority="16" operator="containsText" text="Pending Consideration">
      <formula>NOT(ISERROR(SEARCH("Pending Consideration",J131)))</formula>
    </cfRule>
  </conditionalFormatting>
  <conditionalFormatting sqref="F131">
    <cfRule type="containsText" dxfId="10" priority="15" operator="containsText" text="Pending Consideration">
      <formula>NOT(ISERROR(SEARCH("Pending Consideration",F131)))</formula>
    </cfRule>
  </conditionalFormatting>
  <conditionalFormatting sqref="P216">
    <cfRule type="containsText" dxfId="9" priority="14" operator="containsText" text="Pending Consideration">
      <formula>NOT(ISERROR(SEARCH("Pending Consideration",P216)))</formula>
    </cfRule>
  </conditionalFormatting>
  <conditionalFormatting sqref="H293">
    <cfRule type="containsText" dxfId="8" priority="12" operator="containsText" text="Pending Consideration">
      <formula>NOT(ISERROR(SEARCH("Pending Consideration",H293)))</formula>
    </cfRule>
  </conditionalFormatting>
  <conditionalFormatting sqref="H195">
    <cfRule type="containsText" dxfId="7" priority="10" operator="containsText" text="Pending Consideration">
      <formula>NOT(ISERROR(SEARCH("Pending Consideration",H195)))</formula>
    </cfRule>
  </conditionalFormatting>
  <conditionalFormatting sqref="H612:H614">
    <cfRule type="containsText" dxfId="6" priority="9" operator="containsText" text="Pending Consideration">
      <formula>NOT(ISERROR(SEARCH("Pending Consideration",H612)))</formula>
    </cfRule>
  </conditionalFormatting>
  <conditionalFormatting sqref="H138:H142">
    <cfRule type="containsText" dxfId="5" priority="8" operator="containsText" text="Pending Consideration">
      <formula>NOT(ISERROR(SEARCH("Pending Consideration",H138)))</formula>
    </cfRule>
  </conditionalFormatting>
  <conditionalFormatting sqref="N654">
    <cfRule type="containsText" dxfId="4" priority="7" operator="containsText" text="Pending Consideration">
      <formula>NOT(ISERROR(SEARCH("Pending Consideration",N654)))</formula>
    </cfRule>
  </conditionalFormatting>
  <conditionalFormatting sqref="W1348:XFD1348 S1348">
    <cfRule type="containsText" dxfId="3" priority="4" operator="containsText" text="Pending Consideration">
      <formula>NOT(ISERROR(SEARCH("Pending Consideration",S1348)))</formula>
    </cfRule>
  </conditionalFormatting>
  <conditionalFormatting sqref="A1348:B1348">
    <cfRule type="containsText" dxfId="2" priority="3" operator="containsText" text="Pending Consideration">
      <formula>NOT(ISERROR(SEARCH("Pending Consideration",A1348)))</formula>
    </cfRule>
  </conditionalFormatting>
  <conditionalFormatting sqref="V1348">
    <cfRule type="containsText" dxfId="1" priority="2" operator="containsText" text="Pending Consideration">
      <formula>NOT(ISERROR(SEARCH("Pending Consideration",V1348)))</formula>
    </cfRule>
  </conditionalFormatting>
  <conditionalFormatting sqref="H689:H692">
    <cfRule type="containsText" dxfId="0" priority="1" operator="containsText" text="Pending Consideration">
      <formula>NOT(ISERROR(SEARCH("Pending Consideration",H689)))</formula>
    </cfRule>
  </conditionalFormatting>
  <pageMargins left="0.7" right="0.7" top="0.75" bottom="0.75" header="0.3" footer="0.3"/>
  <pageSetup paperSize="5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FY 2026 CPPP Pending 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Christie J (KYTC)</dc:creator>
  <cp:lastModifiedBy>Lewis, Bobbi J (KYTC)</cp:lastModifiedBy>
  <dcterms:created xsi:type="dcterms:W3CDTF">2024-10-30T14:48:37Z</dcterms:created>
  <dcterms:modified xsi:type="dcterms:W3CDTF">2024-11-12T15:21:58Z</dcterms:modified>
</cp:coreProperties>
</file>